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56070b666c309a80/Documents/BMX/Arbitrage/Gestion des races/"/>
    </mc:Choice>
  </mc:AlternateContent>
  <xr:revisionPtr revIDLastSave="67" documentId="8_{7F4FC009-A69B-4D1F-A7DF-C02C72C96877}" xr6:coauthVersionLast="47" xr6:coauthVersionMax="47" xr10:uidLastSave="{7B0CC5C5-FA31-48D7-8057-EAFCEEFF7B34}"/>
  <bookViews>
    <workbookView xWindow="-28530" yWindow="270" windowWidth="26115" windowHeight="13635" xr2:uid="{7555418A-1641-43A1-8572-2599593DBA8A}"/>
  </bookViews>
  <sheets>
    <sheet name="Classement général" sheetId="1" r:id="rId1"/>
    <sheet name="Les Clayes" sheetId="2" r:id="rId2"/>
  </sheets>
  <externalReferences>
    <externalReference r:id="rId3"/>
    <externalReference r:id="rId4"/>
    <externalReference r:id="rId5"/>
    <externalReference r:id="rId6"/>
    <externalReference r:id="rId7"/>
  </externalReferences>
  <definedNames>
    <definedName name="_xlnm._FilterDatabase" localSheetId="0" hidden="1">'Classement général'!$A$2:$T$464</definedName>
    <definedName name="_xlnm._FilterDatabase" localSheetId="1" hidden="1">'Les Clayes'!$A$1:$AA$269</definedName>
    <definedName name="ADHERENTS" localSheetId="0">'Classement général'!$A$2:$E$454</definedName>
    <definedName name="ADHERENTS" localSheetId="1">#REF!</definedName>
    <definedName name="ADHERENTS">#REF!</definedName>
    <definedName name="CAT_FILLES" localSheetId="1">[5]TABLES!$F$1:$H$7</definedName>
    <definedName name="CAT_FILLES">[2]TABLES!$F$1:$H$7</definedName>
    <definedName name="CAT_GARCONS" localSheetId="1">[5]TABLES!$A$1:$D$9</definedName>
    <definedName name="CAT_GARCONS">[2]TABLES!$A$1:$D$9</definedName>
    <definedName name="_xlnm.Print_Titles" localSheetId="0">'Classement général'!$2:$2</definedName>
    <definedName name="INSCRITS" localSheetId="1">[3]Voisins!#REF!</definedName>
    <definedName name="INSCRITS">[3]Voisins!#REF!</definedName>
    <definedName name="Montesson" localSheetId="1">#REF!</definedName>
    <definedName name="Montesson">#REF!</definedName>
    <definedName name="Voisins">#REF!</definedName>
    <definedName name="_xlnm.Print_Area" localSheetId="0">'Classement général'!$A$2:$H$477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8" i="1" l="1"/>
  <c r="E469" i="1"/>
  <c r="E470" i="1"/>
  <c r="E471" i="1"/>
  <c r="E472" i="1"/>
  <c r="E473" i="1"/>
  <c r="E474" i="1"/>
  <c r="E475" i="1"/>
  <c r="E476" i="1"/>
  <c r="E467" i="1"/>
  <c r="A471" i="1"/>
  <c r="A472" i="1"/>
  <c r="A473" i="1"/>
  <c r="A474" i="1"/>
  <c r="A475" i="1"/>
  <c r="A476" i="1"/>
  <c r="A468" i="1"/>
  <c r="A469" i="1"/>
  <c r="A470" i="1"/>
  <c r="A467" i="1"/>
  <c r="A466" i="1"/>
  <c r="N466" i="1"/>
  <c r="D426" i="1"/>
  <c r="D367" i="1"/>
  <c r="D307" i="1"/>
  <c r="D28" i="1"/>
  <c r="D135" i="1"/>
  <c r="D372" i="1"/>
  <c r="D320" i="1"/>
  <c r="D217" i="1"/>
  <c r="D427" i="1"/>
  <c r="D218" i="1"/>
  <c r="D428" i="1"/>
  <c r="D48" i="1"/>
  <c r="D305" i="1"/>
  <c r="D52" i="1"/>
  <c r="D60" i="1"/>
  <c r="D362" i="1"/>
  <c r="D250" i="1"/>
  <c r="D86" i="1"/>
  <c r="D259" i="1"/>
  <c r="D162" i="1"/>
  <c r="D42" i="1"/>
  <c r="D351" i="1"/>
  <c r="D219" i="1"/>
  <c r="D300" i="1"/>
  <c r="D16" i="1"/>
  <c r="D49" i="1"/>
  <c r="D321" i="1"/>
  <c r="D429" i="1"/>
  <c r="D260" i="1"/>
  <c r="D400" i="1"/>
  <c r="D14" i="1"/>
  <c r="D143" i="1"/>
  <c r="D163" i="1"/>
  <c r="D246" i="1"/>
  <c r="D149" i="1"/>
  <c r="D404" i="1"/>
  <c r="D322" i="1"/>
  <c r="D220" i="1"/>
  <c r="D261" i="1"/>
  <c r="D17" i="1"/>
  <c r="D18" i="1"/>
  <c r="D207" i="1"/>
  <c r="D430" i="1"/>
  <c r="D9" i="1"/>
  <c r="D221" i="1"/>
  <c r="D78" i="1"/>
  <c r="D403" i="1"/>
  <c r="D222" i="1"/>
  <c r="D164" i="1"/>
  <c r="D431" i="1"/>
  <c r="D379" i="1"/>
  <c r="D323" i="1"/>
  <c r="D104" i="1"/>
  <c r="D61" i="1"/>
  <c r="D165" i="1"/>
  <c r="D354" i="1"/>
  <c r="D223" i="1"/>
  <c r="D224" i="1"/>
  <c r="D405" i="1"/>
  <c r="D432" i="1"/>
  <c r="D166" i="1"/>
  <c r="D382" i="1"/>
  <c r="D167" i="1"/>
  <c r="D168" i="1"/>
  <c r="D203" i="1"/>
  <c r="D433" i="1"/>
  <c r="D262" i="1"/>
  <c r="D105" i="1"/>
  <c r="D263" i="1"/>
  <c r="D374" i="1"/>
  <c r="D62" i="1"/>
  <c r="D249" i="1"/>
  <c r="D99" i="1"/>
  <c r="D136" i="1"/>
  <c r="D264" i="1"/>
  <c r="D368" i="1"/>
  <c r="D15" i="1"/>
  <c r="D416" i="1"/>
  <c r="D434" i="1"/>
  <c r="D209" i="1"/>
  <c r="D150" i="1"/>
  <c r="D13" i="1"/>
  <c r="D50" i="1"/>
  <c r="D408" i="1"/>
  <c r="D169" i="1"/>
  <c r="D170" i="1"/>
  <c r="D138" i="1"/>
  <c r="D171" i="1"/>
  <c r="D100" i="1"/>
  <c r="D106" i="1"/>
  <c r="D151" i="1"/>
  <c r="D6" i="1"/>
  <c r="D90" i="1"/>
  <c r="D377" i="1"/>
  <c r="D355" i="1"/>
  <c r="D383" i="1"/>
  <c r="D36" i="1"/>
  <c r="D225" i="1"/>
  <c r="D82" i="1"/>
  <c r="D324" i="1"/>
  <c r="D8" i="1"/>
  <c r="D420" i="1"/>
  <c r="D399" i="1"/>
  <c r="D157" i="1"/>
  <c r="D378" i="1"/>
  <c r="D202" i="1"/>
  <c r="D265" i="1"/>
  <c r="D158" i="1"/>
  <c r="D141" i="1"/>
  <c r="D172" i="1"/>
  <c r="D37" i="1"/>
  <c r="D412" i="1"/>
  <c r="D19" i="1"/>
  <c r="D435" i="1"/>
  <c r="D226" i="1"/>
  <c r="D352" i="1"/>
  <c r="D43" i="1"/>
  <c r="D173" i="1"/>
  <c r="D44" i="1"/>
  <c r="D174" i="1"/>
  <c r="D107" i="1"/>
  <c r="D266" i="1"/>
  <c r="D145" i="1"/>
  <c r="D318" i="1"/>
  <c r="D108" i="1"/>
  <c r="D436" i="1"/>
  <c r="D437" i="1"/>
  <c r="D308" i="1"/>
  <c r="D421" i="1"/>
  <c r="D56" i="1"/>
  <c r="D109" i="1"/>
  <c r="D413" i="1"/>
  <c r="D146" i="1"/>
  <c r="D438" i="1"/>
  <c r="D45" i="1"/>
  <c r="D211" i="1"/>
  <c r="D110" i="1"/>
  <c r="D423" i="1"/>
  <c r="D439" i="1"/>
  <c r="D406" i="1"/>
  <c r="D417" i="1"/>
  <c r="D414" i="1"/>
  <c r="D57" i="1"/>
  <c r="D258" i="1"/>
  <c r="D79" i="1"/>
  <c r="D410" i="1"/>
  <c r="D440" i="1"/>
  <c r="D302" i="1"/>
  <c r="D252" i="1"/>
  <c r="D208" i="1"/>
  <c r="D441" i="1"/>
  <c r="D92" i="1"/>
  <c r="D267" i="1"/>
  <c r="D384" i="1"/>
  <c r="D160" i="1"/>
  <c r="D210" i="1"/>
  <c r="D301" i="1"/>
  <c r="D312" i="1"/>
  <c r="D80" i="1"/>
  <c r="D101" i="1"/>
  <c r="D27" i="1"/>
  <c r="D206" i="1"/>
  <c r="D58" i="1"/>
  <c r="D315" i="1"/>
  <c r="D304" i="1"/>
  <c r="D442" i="1"/>
  <c r="D175" i="1"/>
  <c r="D310" i="1"/>
  <c r="D325" i="1"/>
  <c r="D11" i="1"/>
  <c r="D46" i="1"/>
  <c r="D84" i="1"/>
  <c r="D348" i="1"/>
  <c r="D268" i="1"/>
  <c r="D63" i="1"/>
  <c r="D85" i="1"/>
  <c r="D443" i="1"/>
  <c r="D357" i="1"/>
  <c r="D227" i="1"/>
  <c r="D269" i="1"/>
  <c r="D111" i="1"/>
  <c r="D64" i="1"/>
  <c r="D152" i="1"/>
  <c r="D270" i="1"/>
  <c r="D112" i="1"/>
  <c r="D313" i="1"/>
  <c r="D200" i="1"/>
  <c r="D216" i="1"/>
  <c r="D133" i="1"/>
  <c r="D140" i="1"/>
  <c r="D271" i="1"/>
  <c r="D363" i="1"/>
  <c r="D272" i="1"/>
  <c r="D254" i="1"/>
  <c r="D142" i="1"/>
  <c r="D176" i="1"/>
  <c r="D228" i="1"/>
  <c r="D40" i="1"/>
  <c r="D177" i="1"/>
  <c r="D364" i="1"/>
  <c r="D229" i="1"/>
  <c r="D113" i="1"/>
  <c r="D20" i="1"/>
  <c r="D88" i="1"/>
  <c r="D21" i="1"/>
  <c r="D326" i="1"/>
  <c r="D178" i="1"/>
  <c r="D179" i="1"/>
  <c r="D65" i="1"/>
  <c r="D230" i="1"/>
  <c r="D444" i="1"/>
  <c r="D327" i="1"/>
  <c r="D180" i="1"/>
  <c r="D181" i="1"/>
  <c r="D66" i="1"/>
  <c r="D380" i="1"/>
  <c r="D445" i="1"/>
  <c r="D328" i="1"/>
  <c r="D359" i="1"/>
  <c r="D347" i="1"/>
  <c r="D369" i="1"/>
  <c r="D114" i="1"/>
  <c r="D385" i="1"/>
  <c r="D182" i="1"/>
  <c r="D115" i="1"/>
  <c r="D273" i="1"/>
  <c r="D402" i="1"/>
  <c r="D396" i="1"/>
  <c r="D409" i="1"/>
  <c r="D361" i="1"/>
  <c r="D309" i="1"/>
  <c r="D371" i="1"/>
  <c r="D446" i="1"/>
  <c r="D329" i="1"/>
  <c r="D381" i="1"/>
  <c r="D418" i="1"/>
  <c r="D32" i="1"/>
  <c r="D183" i="1"/>
  <c r="D274" i="1"/>
  <c r="D67" i="1"/>
  <c r="D275" i="1"/>
  <c r="D3" i="1"/>
  <c r="D59" i="1"/>
  <c r="D22" i="1"/>
  <c r="D68" i="1"/>
  <c r="D184" i="1"/>
  <c r="D116" i="1"/>
  <c r="D276" i="1"/>
  <c r="D447" i="1"/>
  <c r="D117" i="1"/>
  <c r="D448" i="1"/>
  <c r="D185" i="1"/>
  <c r="D118" i="1"/>
  <c r="D277" i="1"/>
  <c r="D370" i="1"/>
  <c r="D449" i="1"/>
  <c r="D450" i="1"/>
  <c r="D386" i="1"/>
  <c r="D186" i="1"/>
  <c r="D119" i="1"/>
  <c r="D214" i="1"/>
  <c r="D248" i="1"/>
  <c r="D350" i="1"/>
  <c r="D231" i="1"/>
  <c r="D91" i="1"/>
  <c r="D316" i="1"/>
  <c r="D387" i="1"/>
  <c r="D187" i="1"/>
  <c r="D83" i="1"/>
  <c r="D7" i="1"/>
  <c r="D89" i="1"/>
  <c r="D120" i="1"/>
  <c r="D147" i="1"/>
  <c r="D121" i="1"/>
  <c r="D53" i="1"/>
  <c r="D349" i="1"/>
  <c r="D212" i="1"/>
  <c r="D188" i="1"/>
  <c r="D94" i="1"/>
  <c r="D122" i="1"/>
  <c r="D123" i="1"/>
  <c r="D199" i="1"/>
  <c r="D278" i="1"/>
  <c r="D95" i="1"/>
  <c r="D54" i="1"/>
  <c r="D38" i="1"/>
  <c r="D279" i="1"/>
  <c r="D33" i="1"/>
  <c r="D375" i="1"/>
  <c r="D415" i="1"/>
  <c r="D153" i="1"/>
  <c r="D69" i="1"/>
  <c r="D232" i="1"/>
  <c r="D451" i="1"/>
  <c r="D330" i="1"/>
  <c r="D10" i="1"/>
  <c r="D29" i="1"/>
  <c r="D331" i="1"/>
  <c r="D317" i="1"/>
  <c r="D124" i="1"/>
  <c r="D102" i="1"/>
  <c r="D125" i="1"/>
  <c r="D126" i="1"/>
  <c r="D247" i="1"/>
  <c r="D306" i="1"/>
  <c r="D452" i="1"/>
  <c r="D189" i="1"/>
  <c r="D134" i="1"/>
  <c r="D411" i="1"/>
  <c r="D453" i="1"/>
  <c r="D103" i="1"/>
  <c r="D51" i="1"/>
  <c r="D280" i="1"/>
  <c r="D358" i="1"/>
  <c r="D281" i="1"/>
  <c r="D454" i="1"/>
  <c r="D388" i="1"/>
  <c r="D23" i="1"/>
  <c r="D282" i="1"/>
  <c r="D31" i="1"/>
  <c r="D4" i="1"/>
  <c r="D283" i="1"/>
  <c r="D253" i="1"/>
  <c r="D389" i="1"/>
  <c r="D332" i="1"/>
  <c r="D390" i="1"/>
  <c r="D284" i="1"/>
  <c r="D285" i="1"/>
  <c r="D233" i="1"/>
  <c r="D286" i="1"/>
  <c r="D455" i="1"/>
  <c r="D333" i="1"/>
  <c r="D391" i="1"/>
  <c r="D376" i="1"/>
  <c r="D234" i="1"/>
  <c r="D41" i="1"/>
  <c r="D365" i="1"/>
  <c r="D70" i="1"/>
  <c r="D235" i="1"/>
  <c r="D81" i="1"/>
  <c r="D398" i="1"/>
  <c r="D401" i="1"/>
  <c r="D456" i="1"/>
  <c r="D71" i="1"/>
  <c r="D39" i="1"/>
  <c r="D236" i="1"/>
  <c r="D154" i="1"/>
  <c r="D24" i="1"/>
  <c r="D256" i="1"/>
  <c r="D334" i="1"/>
  <c r="D34" i="1"/>
  <c r="D159" i="1"/>
  <c r="D87" i="1"/>
  <c r="D419" i="1"/>
  <c r="D356" i="1"/>
  <c r="D96" i="1"/>
  <c r="D366" i="1"/>
  <c r="D335" i="1"/>
  <c r="D287" i="1"/>
  <c r="D155" i="1"/>
  <c r="D204" i="1"/>
  <c r="D237" i="1"/>
  <c r="D72" i="1"/>
  <c r="D457" i="1"/>
  <c r="D190" i="1"/>
  <c r="D425" i="1"/>
  <c r="D238" i="1"/>
  <c r="D73" i="1"/>
  <c r="D336" i="1"/>
  <c r="D392" i="1"/>
  <c r="D458" i="1"/>
  <c r="D393" i="1"/>
  <c r="D337" i="1"/>
  <c r="D239" i="1"/>
  <c r="D338" i="1"/>
  <c r="D127" i="1"/>
  <c r="D74" i="1"/>
  <c r="D161" i="1"/>
  <c r="D394" i="1"/>
  <c r="D288" i="1"/>
  <c r="D215" i="1"/>
  <c r="D144" i="1"/>
  <c r="D75" i="1"/>
  <c r="D289" i="1"/>
  <c r="D244" i="1"/>
  <c r="D290" i="1"/>
  <c r="D156" i="1"/>
  <c r="D255" i="1"/>
  <c r="D191" i="1"/>
  <c r="D422" i="1"/>
  <c r="D459" i="1"/>
  <c r="D137" i="1"/>
  <c r="D291" i="1"/>
  <c r="D148" i="1"/>
  <c r="D460" i="1"/>
  <c r="D292" i="1"/>
  <c r="D339" i="1"/>
  <c r="D293" i="1"/>
  <c r="D257" i="1"/>
  <c r="D25" i="1"/>
  <c r="D55" i="1"/>
  <c r="D5" i="1"/>
  <c r="D128" i="1"/>
  <c r="D373" i="1"/>
  <c r="D240" i="1"/>
  <c r="D303" i="1"/>
  <c r="D245" i="1"/>
  <c r="D30" i="1"/>
  <c r="D192" i="1"/>
  <c r="D241" i="1"/>
  <c r="D242" i="1"/>
  <c r="D47" i="1"/>
  <c r="D193" i="1"/>
  <c r="D294" i="1"/>
  <c r="D205" i="1"/>
  <c r="D295" i="1"/>
  <c r="D213" i="1"/>
  <c r="D461" i="1"/>
  <c r="D194" i="1"/>
  <c r="D314" i="1"/>
  <c r="D319" i="1"/>
  <c r="D462" i="1"/>
  <c r="D296" i="1"/>
  <c r="D195" i="1"/>
  <c r="D297" i="1"/>
  <c r="D129" i="1"/>
  <c r="D340" i="1"/>
  <c r="D196" i="1"/>
  <c r="D76" i="1"/>
  <c r="D311" i="1"/>
  <c r="D130" i="1"/>
  <c r="D341" i="1"/>
  <c r="D139" i="1"/>
  <c r="D93" i="1"/>
  <c r="D131" i="1"/>
  <c r="D342" i="1"/>
  <c r="D360" i="1"/>
  <c r="D197" i="1"/>
  <c r="D343" i="1"/>
  <c r="D12" i="1"/>
  <c r="D344" i="1"/>
  <c r="D198" i="1"/>
  <c r="D26" i="1"/>
  <c r="D201" i="1"/>
  <c r="D77" i="1"/>
  <c r="D298" i="1"/>
  <c r="D251" i="1"/>
  <c r="D243" i="1"/>
  <c r="D397" i="1"/>
  <c r="D132" i="1"/>
  <c r="D463" i="1"/>
  <c r="D97" i="1"/>
  <c r="D299" i="1"/>
  <c r="D35" i="1"/>
  <c r="D353" i="1"/>
  <c r="D464" i="1"/>
  <c r="D345" i="1"/>
  <c r="D346" i="1"/>
  <c r="D407" i="1"/>
  <c r="D424" i="1"/>
  <c r="D395" i="1"/>
  <c r="D98" i="1"/>
  <c r="Z209" i="2" l="1"/>
  <c r="AA209" i="2" s="1"/>
  <c r="Z208" i="2"/>
  <c r="AA208" i="2" s="1"/>
  <c r="Z207" i="2"/>
  <c r="AA207" i="2" s="1"/>
  <c r="Z206" i="2"/>
  <c r="AA206" i="2" s="1"/>
  <c r="Z205" i="2"/>
  <c r="AA205" i="2" s="1"/>
  <c r="Z204" i="2"/>
  <c r="AA204" i="2" s="1"/>
  <c r="Z203" i="2"/>
  <c r="AA203" i="2" s="1"/>
  <c r="Z202" i="2"/>
  <c r="AA202" i="2" s="1"/>
  <c r="Z201" i="2"/>
  <c r="AA201" i="2" s="1"/>
  <c r="Z200" i="2"/>
  <c r="AA200" i="2" s="1"/>
  <c r="Z199" i="2"/>
  <c r="AA199" i="2" s="1"/>
  <c r="Z198" i="2"/>
  <c r="AA198" i="2" s="1"/>
  <c r="Z197" i="2"/>
  <c r="AA197" i="2" s="1"/>
  <c r="Z196" i="2"/>
  <c r="AA196" i="2" s="1"/>
  <c r="Z195" i="2"/>
  <c r="AA195" i="2" s="1"/>
  <c r="Z194" i="2"/>
  <c r="AA194" i="2" s="1"/>
  <c r="Z193" i="2"/>
  <c r="AA193" i="2" s="1"/>
  <c r="Z192" i="2"/>
  <c r="AA192" i="2" s="1"/>
  <c r="Z191" i="2"/>
  <c r="AA191" i="2" s="1"/>
  <c r="Z190" i="2"/>
  <c r="AA190" i="2" s="1"/>
  <c r="Z189" i="2"/>
  <c r="AA189" i="2" s="1"/>
  <c r="Z188" i="2"/>
  <c r="AA188" i="2" s="1"/>
  <c r="Z187" i="2"/>
  <c r="AA187" i="2" s="1"/>
  <c r="Z186" i="2"/>
  <c r="AA186" i="2" s="1"/>
  <c r="Z185" i="2"/>
  <c r="AA185" i="2" s="1"/>
  <c r="Z184" i="2"/>
  <c r="AA184" i="2" s="1"/>
  <c r="Z183" i="2"/>
  <c r="AA183" i="2" s="1"/>
  <c r="Z182" i="2"/>
  <c r="AA182" i="2" s="1"/>
  <c r="Z181" i="2"/>
  <c r="AA181" i="2" s="1"/>
  <c r="Z180" i="2"/>
  <c r="AA180" i="2" s="1"/>
  <c r="Z179" i="2"/>
  <c r="AA179" i="2" s="1"/>
  <c r="Z178" i="2"/>
  <c r="AA178" i="2" s="1"/>
  <c r="Z177" i="2"/>
  <c r="AA177" i="2" s="1"/>
  <c r="Z176" i="2"/>
  <c r="AA176" i="2" s="1"/>
  <c r="Z175" i="2"/>
  <c r="AA175" i="2" s="1"/>
  <c r="Z174" i="2"/>
  <c r="AA174" i="2" s="1"/>
  <c r="Z173" i="2"/>
  <c r="AA173" i="2" s="1"/>
  <c r="Z172" i="2"/>
  <c r="AA172" i="2" s="1"/>
  <c r="Z171" i="2"/>
  <c r="AA171" i="2" s="1"/>
  <c r="Z170" i="2"/>
  <c r="AA170" i="2" s="1"/>
  <c r="Z169" i="2"/>
  <c r="AA169" i="2" s="1"/>
  <c r="Z168" i="2"/>
  <c r="AA168" i="2" s="1"/>
  <c r="Z167" i="2"/>
  <c r="AA167" i="2" s="1"/>
  <c r="Z166" i="2"/>
  <c r="AA166" i="2" s="1"/>
  <c r="Z165" i="2"/>
  <c r="AA165" i="2" s="1"/>
  <c r="Z164" i="2"/>
  <c r="AA164" i="2" s="1"/>
  <c r="Z163" i="2"/>
  <c r="AA163" i="2" s="1"/>
  <c r="Z162" i="2"/>
  <c r="AA162" i="2" s="1"/>
  <c r="Z161" i="2"/>
  <c r="AA161" i="2" s="1"/>
  <c r="Z160" i="2"/>
  <c r="AA160" i="2" s="1"/>
  <c r="Z159" i="2"/>
  <c r="AA159" i="2" s="1"/>
  <c r="Z158" i="2"/>
  <c r="AA158" i="2" s="1"/>
  <c r="Z157" i="2"/>
  <c r="AA157" i="2" s="1"/>
  <c r="Z156" i="2"/>
  <c r="AA156" i="2" s="1"/>
  <c r="Z155" i="2"/>
  <c r="AA155" i="2" s="1"/>
  <c r="Z154" i="2"/>
  <c r="AA154" i="2" s="1"/>
  <c r="Z153" i="2"/>
  <c r="AA153" i="2" s="1"/>
  <c r="Z152" i="2"/>
  <c r="AA152" i="2" s="1"/>
  <c r="Z151" i="2"/>
  <c r="AA151" i="2" s="1"/>
  <c r="Z150" i="2"/>
  <c r="AA150" i="2" s="1"/>
  <c r="Z149" i="2"/>
  <c r="AA149" i="2" s="1"/>
  <c r="Z148" i="2"/>
  <c r="AA148" i="2" s="1"/>
  <c r="Z147" i="2"/>
  <c r="AA147" i="2" s="1"/>
  <c r="Z146" i="2"/>
  <c r="AA146" i="2" s="1"/>
  <c r="Z145" i="2"/>
  <c r="AA145" i="2" s="1"/>
  <c r="Z144" i="2"/>
  <c r="AA144" i="2" s="1"/>
  <c r="Z143" i="2"/>
  <c r="AA143" i="2" s="1"/>
  <c r="Z142" i="2"/>
  <c r="AA142" i="2" s="1"/>
  <c r="Z141" i="2"/>
  <c r="AA141" i="2" s="1"/>
  <c r="Z140" i="2"/>
  <c r="AA140" i="2" s="1"/>
  <c r="Z139" i="2"/>
  <c r="AA139" i="2" s="1"/>
  <c r="Z138" i="2"/>
  <c r="AA138" i="2" s="1"/>
  <c r="Z137" i="2"/>
  <c r="AA137" i="2" s="1"/>
  <c r="Z136" i="2"/>
  <c r="AA136" i="2" s="1"/>
  <c r="Z135" i="2"/>
  <c r="AA135" i="2" s="1"/>
  <c r="Z134" i="2"/>
  <c r="AA134" i="2" s="1"/>
  <c r="Z133" i="2"/>
  <c r="AA133" i="2" s="1"/>
  <c r="Z132" i="2"/>
  <c r="AA132" i="2" s="1"/>
  <c r="Z131" i="2"/>
  <c r="AA131" i="2" s="1"/>
  <c r="Z130" i="2"/>
  <c r="AA130" i="2" s="1"/>
  <c r="Z129" i="2"/>
  <c r="AA129" i="2" s="1"/>
  <c r="Z128" i="2"/>
  <c r="AA128" i="2" s="1"/>
  <c r="Z127" i="2"/>
  <c r="AA127" i="2" s="1"/>
  <c r="Z126" i="2"/>
  <c r="AA126" i="2" s="1"/>
  <c r="Z125" i="2"/>
  <c r="AA125" i="2" s="1"/>
  <c r="Z124" i="2"/>
  <c r="AA124" i="2" s="1"/>
  <c r="Z123" i="2"/>
  <c r="AA123" i="2" s="1"/>
  <c r="Z122" i="2"/>
  <c r="AA122" i="2" s="1"/>
  <c r="Z121" i="2"/>
  <c r="AA121" i="2" s="1"/>
  <c r="Z120" i="2"/>
  <c r="AA120" i="2" s="1"/>
  <c r="Z119" i="2"/>
  <c r="AA119" i="2" s="1"/>
  <c r="Z118" i="2"/>
  <c r="AA118" i="2" s="1"/>
  <c r="Z117" i="2"/>
  <c r="AA117" i="2" s="1"/>
  <c r="Z116" i="2"/>
  <c r="AA116" i="2" s="1"/>
  <c r="Z115" i="2"/>
  <c r="AA115" i="2" s="1"/>
  <c r="Z114" i="2"/>
  <c r="AA114" i="2" s="1"/>
  <c r="Z113" i="2"/>
  <c r="AA113" i="2" s="1"/>
  <c r="Z112" i="2"/>
  <c r="AA112" i="2" s="1"/>
  <c r="Z111" i="2"/>
  <c r="AA111" i="2" s="1"/>
  <c r="Z110" i="2"/>
  <c r="AA110" i="2" s="1"/>
  <c r="Z109" i="2"/>
  <c r="AA109" i="2" s="1"/>
  <c r="Z108" i="2"/>
  <c r="AA108" i="2" s="1"/>
  <c r="Z107" i="2"/>
  <c r="AA107" i="2" s="1"/>
  <c r="Z106" i="2"/>
  <c r="AA106" i="2" s="1"/>
  <c r="Z105" i="2"/>
  <c r="AA105" i="2" s="1"/>
  <c r="Z104" i="2"/>
  <c r="AA104" i="2" s="1"/>
  <c r="Z103" i="2"/>
  <c r="AA103" i="2" s="1"/>
  <c r="Z102" i="2"/>
  <c r="AA102" i="2" s="1"/>
  <c r="Z101" i="2"/>
  <c r="AA101" i="2" s="1"/>
  <c r="Z100" i="2"/>
  <c r="AA100" i="2" s="1"/>
  <c r="Z99" i="2"/>
  <c r="AA99" i="2" s="1"/>
  <c r="Z98" i="2"/>
  <c r="AA98" i="2" s="1"/>
  <c r="Z97" i="2"/>
  <c r="AA97" i="2" s="1"/>
  <c r="Z96" i="2"/>
  <c r="AA96" i="2" s="1"/>
  <c r="Z95" i="2"/>
  <c r="AA95" i="2" s="1"/>
  <c r="Z94" i="2"/>
  <c r="AA94" i="2" s="1"/>
  <c r="Z93" i="2"/>
  <c r="AA93" i="2" s="1"/>
  <c r="Z92" i="2"/>
  <c r="AA92" i="2" s="1"/>
  <c r="Z91" i="2"/>
  <c r="AA91" i="2" s="1"/>
  <c r="Z90" i="2"/>
  <c r="AA90" i="2" s="1"/>
  <c r="Z89" i="2"/>
  <c r="AA89" i="2" s="1"/>
  <c r="Z88" i="2"/>
  <c r="AA88" i="2" s="1"/>
  <c r="Z87" i="2"/>
  <c r="AA87" i="2" s="1"/>
  <c r="Z86" i="2"/>
  <c r="AA86" i="2" s="1"/>
  <c r="Z85" i="2"/>
  <c r="AA85" i="2" s="1"/>
  <c r="Z84" i="2"/>
  <c r="AA84" i="2" s="1"/>
  <c r="Z83" i="2"/>
  <c r="AA83" i="2" s="1"/>
  <c r="Z82" i="2"/>
  <c r="AA82" i="2" s="1"/>
  <c r="Z81" i="2"/>
  <c r="AA81" i="2" s="1"/>
  <c r="Z80" i="2"/>
  <c r="AA80" i="2" s="1"/>
  <c r="Z79" i="2"/>
  <c r="AA79" i="2" s="1"/>
  <c r="Z78" i="2"/>
  <c r="AA78" i="2" s="1"/>
  <c r="Z77" i="2"/>
  <c r="AA77" i="2" s="1"/>
  <c r="Z76" i="2"/>
  <c r="AA76" i="2" s="1"/>
  <c r="Z75" i="2"/>
  <c r="AA75" i="2" s="1"/>
  <c r="Z74" i="2"/>
  <c r="AA74" i="2" s="1"/>
  <c r="Z73" i="2"/>
  <c r="AA73" i="2" s="1"/>
  <c r="Z72" i="2"/>
  <c r="AA72" i="2" s="1"/>
  <c r="Z71" i="2"/>
  <c r="AA71" i="2" s="1"/>
  <c r="Z70" i="2"/>
  <c r="AA70" i="2" s="1"/>
  <c r="Z69" i="2"/>
  <c r="AA69" i="2" s="1"/>
  <c r="Z68" i="2"/>
  <c r="AA68" i="2" s="1"/>
  <c r="Z67" i="2"/>
  <c r="AA67" i="2" s="1"/>
  <c r="Z66" i="2"/>
  <c r="AA66" i="2" s="1"/>
  <c r="Z65" i="2"/>
  <c r="AA65" i="2" s="1"/>
  <c r="Z64" i="2"/>
  <c r="AA64" i="2" s="1"/>
  <c r="Z63" i="2"/>
  <c r="AA63" i="2" s="1"/>
  <c r="Z62" i="2"/>
  <c r="AA62" i="2" s="1"/>
  <c r="Z61" i="2"/>
  <c r="AA61" i="2" s="1"/>
  <c r="Z60" i="2"/>
  <c r="AA60" i="2" s="1"/>
  <c r="Z59" i="2"/>
  <c r="AA59" i="2" s="1"/>
  <c r="Z58" i="2"/>
  <c r="AA58" i="2" s="1"/>
  <c r="Z57" i="2"/>
  <c r="AA57" i="2" s="1"/>
  <c r="Z56" i="2"/>
  <c r="AA56" i="2" s="1"/>
  <c r="Z55" i="2"/>
  <c r="AA55" i="2" s="1"/>
  <c r="Z54" i="2"/>
  <c r="AA54" i="2" s="1"/>
  <c r="Z53" i="2"/>
  <c r="AA53" i="2" s="1"/>
  <c r="Z52" i="2"/>
  <c r="AA52" i="2" s="1"/>
  <c r="Z51" i="2"/>
  <c r="AA51" i="2" s="1"/>
  <c r="Z50" i="2"/>
  <c r="AA50" i="2" s="1"/>
  <c r="Z49" i="2"/>
  <c r="AA49" i="2" s="1"/>
  <c r="Z48" i="2"/>
  <c r="AA48" i="2" s="1"/>
  <c r="Z47" i="2"/>
  <c r="AA47" i="2" s="1"/>
  <c r="Z46" i="2"/>
  <c r="AA46" i="2" s="1"/>
  <c r="Z45" i="2"/>
  <c r="AA45" i="2" s="1"/>
  <c r="Z44" i="2"/>
  <c r="AA44" i="2" s="1"/>
  <c r="Z43" i="2"/>
  <c r="AA43" i="2" s="1"/>
  <c r="Z42" i="2"/>
  <c r="AA42" i="2" s="1"/>
  <c r="Z41" i="2"/>
  <c r="AA41" i="2" s="1"/>
  <c r="Z40" i="2"/>
  <c r="AA40" i="2" s="1"/>
  <c r="Z39" i="2"/>
  <c r="AA39" i="2" s="1"/>
  <c r="Z38" i="2"/>
  <c r="AA38" i="2" s="1"/>
  <c r="Z37" i="2"/>
  <c r="AA37" i="2" s="1"/>
  <c r="Z36" i="2"/>
  <c r="AA36" i="2" s="1"/>
  <c r="Z35" i="2"/>
  <c r="AA35" i="2" s="1"/>
  <c r="Z34" i="2"/>
  <c r="AA34" i="2" s="1"/>
  <c r="Z33" i="2"/>
  <c r="AA33" i="2" s="1"/>
  <c r="Z32" i="2"/>
  <c r="AA32" i="2" s="1"/>
  <c r="Z31" i="2"/>
  <c r="AA31" i="2" s="1"/>
  <c r="Z30" i="2"/>
  <c r="AA30" i="2" s="1"/>
  <c r="Z29" i="2"/>
  <c r="AA29" i="2" s="1"/>
  <c r="Z28" i="2"/>
  <c r="AA28" i="2" s="1"/>
  <c r="Z27" i="2"/>
  <c r="AA27" i="2" s="1"/>
  <c r="Z26" i="2"/>
  <c r="AA26" i="2" s="1"/>
  <c r="Z25" i="2"/>
  <c r="AA25" i="2" s="1"/>
  <c r="Z24" i="2"/>
  <c r="AA24" i="2" s="1"/>
  <c r="Z23" i="2"/>
  <c r="AA23" i="2" s="1"/>
  <c r="Z22" i="2"/>
  <c r="AA22" i="2" s="1"/>
  <c r="Z21" i="2"/>
  <c r="AA21" i="2" s="1"/>
  <c r="Z20" i="2"/>
  <c r="AA20" i="2" s="1"/>
  <c r="Z19" i="2"/>
  <c r="AA19" i="2" s="1"/>
  <c r="Z18" i="2"/>
  <c r="AA18" i="2" s="1"/>
  <c r="Z17" i="2"/>
  <c r="AA17" i="2" s="1"/>
  <c r="Z16" i="2"/>
  <c r="AA16" i="2" s="1"/>
  <c r="Z15" i="2"/>
  <c r="AA15" i="2" s="1"/>
  <c r="Z14" i="2"/>
  <c r="AA14" i="2" s="1"/>
  <c r="Z13" i="2"/>
  <c r="AA13" i="2" s="1"/>
  <c r="Z12" i="2"/>
  <c r="AA12" i="2" s="1"/>
  <c r="Z11" i="2"/>
  <c r="AA11" i="2" s="1"/>
  <c r="Z10" i="2"/>
  <c r="AA10" i="2" s="1"/>
  <c r="Z9" i="2"/>
  <c r="AA9" i="2" s="1"/>
  <c r="Z8" i="2"/>
  <c r="AA8" i="2" s="1"/>
  <c r="Z7" i="2"/>
  <c r="AA7" i="2" s="1"/>
  <c r="Z6" i="2"/>
  <c r="AA6" i="2" s="1"/>
  <c r="Z5" i="2"/>
  <c r="AA5" i="2" s="1"/>
  <c r="Z4" i="2"/>
  <c r="AA4" i="2" s="1"/>
  <c r="Z3" i="2"/>
  <c r="AA3" i="2" s="1"/>
  <c r="Z2" i="2"/>
  <c r="AA2" i="2" s="1"/>
  <c r="L98" i="1"/>
  <c r="L426" i="1"/>
  <c r="L367" i="1"/>
  <c r="L307" i="1"/>
  <c r="L28" i="1"/>
  <c r="L135" i="1"/>
  <c r="L372" i="1"/>
  <c r="L320" i="1"/>
  <c r="L217" i="1"/>
  <c r="L427" i="1"/>
  <c r="L218" i="1"/>
  <c r="L428" i="1"/>
  <c r="L48" i="1"/>
  <c r="L305" i="1"/>
  <c r="L52" i="1"/>
  <c r="L60" i="1"/>
  <c r="L362" i="1"/>
  <c r="L250" i="1"/>
  <c r="L86" i="1"/>
  <c r="L259" i="1"/>
  <c r="L162" i="1"/>
  <c r="L42" i="1"/>
  <c r="L351" i="1"/>
  <c r="L219" i="1"/>
  <c r="L300" i="1"/>
  <c r="L16" i="1"/>
  <c r="L49" i="1"/>
  <c r="L321" i="1"/>
  <c r="L429" i="1"/>
  <c r="L260" i="1"/>
  <c r="L400" i="1"/>
  <c r="L14" i="1"/>
  <c r="L143" i="1"/>
  <c r="L163" i="1"/>
  <c r="L246" i="1"/>
  <c r="L149" i="1"/>
  <c r="L404" i="1"/>
  <c r="L322" i="1"/>
  <c r="L220" i="1"/>
  <c r="L261" i="1"/>
  <c r="L17" i="1"/>
  <c r="L18" i="1"/>
  <c r="L207" i="1"/>
  <c r="L430" i="1"/>
  <c r="L9" i="1"/>
  <c r="L221" i="1"/>
  <c r="L78" i="1"/>
  <c r="L403" i="1"/>
  <c r="L222" i="1"/>
  <c r="L164" i="1"/>
  <c r="L431" i="1"/>
  <c r="L379" i="1"/>
  <c r="L323" i="1"/>
  <c r="L104" i="1"/>
  <c r="L61" i="1"/>
  <c r="L165" i="1"/>
  <c r="L354" i="1"/>
  <c r="L223" i="1"/>
  <c r="L224" i="1"/>
  <c r="L405" i="1"/>
  <c r="L432" i="1"/>
  <c r="L166" i="1"/>
  <c r="L382" i="1"/>
  <c r="L167" i="1"/>
  <c r="L168" i="1"/>
  <c r="L203" i="1"/>
  <c r="L433" i="1"/>
  <c r="L262" i="1"/>
  <c r="L105" i="1"/>
  <c r="L263" i="1"/>
  <c r="L374" i="1"/>
  <c r="L62" i="1"/>
  <c r="L249" i="1"/>
  <c r="L99" i="1"/>
  <c r="L136" i="1"/>
  <c r="L264" i="1"/>
  <c r="L368" i="1"/>
  <c r="L15" i="1"/>
  <c r="L416" i="1"/>
  <c r="L434" i="1"/>
  <c r="L209" i="1"/>
  <c r="L150" i="1"/>
  <c r="L13" i="1"/>
  <c r="L50" i="1"/>
  <c r="L408" i="1"/>
  <c r="L169" i="1"/>
  <c r="L170" i="1"/>
  <c r="L138" i="1"/>
  <c r="L171" i="1"/>
  <c r="L100" i="1"/>
  <c r="L106" i="1"/>
  <c r="L151" i="1"/>
  <c r="L6" i="1"/>
  <c r="L90" i="1"/>
  <c r="L377" i="1"/>
  <c r="L355" i="1"/>
  <c r="L383" i="1"/>
  <c r="L36" i="1"/>
  <c r="L225" i="1"/>
  <c r="L82" i="1"/>
  <c r="L324" i="1"/>
  <c r="L8" i="1"/>
  <c r="L420" i="1"/>
  <c r="L399" i="1"/>
  <c r="L157" i="1"/>
  <c r="L378" i="1"/>
  <c r="L202" i="1"/>
  <c r="L265" i="1"/>
  <c r="L158" i="1"/>
  <c r="L141" i="1"/>
  <c r="L172" i="1"/>
  <c r="L37" i="1"/>
  <c r="L412" i="1"/>
  <c r="L19" i="1"/>
  <c r="L435" i="1"/>
  <c r="L226" i="1"/>
  <c r="L352" i="1"/>
  <c r="L43" i="1"/>
  <c r="L173" i="1"/>
  <c r="L44" i="1"/>
  <c r="L174" i="1"/>
  <c r="L107" i="1"/>
  <c r="L266" i="1"/>
  <c r="L145" i="1"/>
  <c r="L318" i="1"/>
  <c r="L108" i="1"/>
  <c r="L436" i="1"/>
  <c r="L437" i="1"/>
  <c r="L308" i="1"/>
  <c r="L421" i="1"/>
  <c r="L56" i="1"/>
  <c r="L109" i="1"/>
  <c r="L413" i="1"/>
  <c r="L146" i="1"/>
  <c r="L438" i="1"/>
  <c r="L45" i="1"/>
  <c r="L211" i="1"/>
  <c r="L110" i="1"/>
  <c r="L423" i="1"/>
  <c r="L439" i="1"/>
  <c r="L406" i="1"/>
  <c r="L417" i="1"/>
  <c r="L414" i="1"/>
  <c r="L57" i="1"/>
  <c r="L258" i="1"/>
  <c r="L79" i="1"/>
  <c r="L410" i="1"/>
  <c r="L440" i="1"/>
  <c r="L302" i="1"/>
  <c r="L252" i="1"/>
  <c r="L208" i="1"/>
  <c r="L441" i="1"/>
  <c r="L92" i="1"/>
  <c r="L267" i="1"/>
  <c r="L384" i="1"/>
  <c r="L160" i="1"/>
  <c r="L210" i="1"/>
  <c r="L301" i="1"/>
  <c r="L312" i="1"/>
  <c r="L80" i="1"/>
  <c r="L101" i="1"/>
  <c r="L27" i="1"/>
  <c r="L206" i="1"/>
  <c r="L58" i="1"/>
  <c r="L315" i="1"/>
  <c r="L304" i="1"/>
  <c r="L442" i="1"/>
  <c r="L175" i="1"/>
  <c r="L310" i="1"/>
  <c r="L325" i="1"/>
  <c r="L11" i="1"/>
  <c r="L46" i="1"/>
  <c r="L84" i="1"/>
  <c r="L348" i="1"/>
  <c r="L268" i="1"/>
  <c r="L63" i="1"/>
  <c r="L85" i="1"/>
  <c r="L443" i="1"/>
  <c r="L357" i="1"/>
  <c r="L227" i="1"/>
  <c r="L269" i="1"/>
  <c r="L111" i="1"/>
  <c r="L64" i="1"/>
  <c r="L152" i="1"/>
  <c r="L270" i="1"/>
  <c r="L112" i="1"/>
  <c r="L313" i="1"/>
  <c r="L200" i="1"/>
  <c r="L216" i="1"/>
  <c r="L133" i="1"/>
  <c r="L140" i="1"/>
  <c r="L271" i="1"/>
  <c r="L363" i="1"/>
  <c r="L272" i="1"/>
  <c r="L254" i="1"/>
  <c r="L142" i="1"/>
  <c r="L176" i="1"/>
  <c r="L228" i="1"/>
  <c r="L40" i="1"/>
  <c r="L177" i="1"/>
  <c r="L364" i="1"/>
  <c r="L229" i="1"/>
  <c r="L113" i="1"/>
  <c r="L20" i="1"/>
  <c r="L88" i="1"/>
  <c r="L21" i="1"/>
  <c r="L326" i="1"/>
  <c r="L178" i="1"/>
  <c r="L179" i="1"/>
  <c r="L65" i="1"/>
  <c r="L230" i="1"/>
  <c r="L444" i="1"/>
  <c r="L327" i="1"/>
  <c r="L180" i="1"/>
  <c r="L181" i="1"/>
  <c r="L66" i="1"/>
  <c r="L380" i="1"/>
  <c r="L445" i="1"/>
  <c r="L328" i="1"/>
  <c r="L359" i="1"/>
  <c r="L347" i="1"/>
  <c r="L369" i="1"/>
  <c r="L114" i="1"/>
  <c r="L385" i="1"/>
  <c r="L182" i="1"/>
  <c r="L115" i="1"/>
  <c r="L273" i="1"/>
  <c r="L402" i="1"/>
  <c r="L396" i="1"/>
  <c r="L409" i="1"/>
  <c r="L361" i="1"/>
  <c r="L309" i="1"/>
  <c r="L371" i="1"/>
  <c r="L446" i="1"/>
  <c r="L329" i="1"/>
  <c r="L381" i="1"/>
  <c r="L418" i="1"/>
  <c r="L32" i="1"/>
  <c r="L183" i="1"/>
  <c r="L274" i="1"/>
  <c r="L67" i="1"/>
  <c r="L275" i="1"/>
  <c r="L3" i="1"/>
  <c r="L59" i="1"/>
  <c r="L22" i="1"/>
  <c r="L68" i="1"/>
  <c r="L184" i="1"/>
  <c r="L116" i="1"/>
  <c r="L276" i="1"/>
  <c r="L447" i="1"/>
  <c r="L117" i="1"/>
  <c r="L448" i="1"/>
  <c r="L185" i="1"/>
  <c r="L118" i="1"/>
  <c r="L277" i="1"/>
  <c r="L370" i="1"/>
  <c r="L449" i="1"/>
  <c r="L450" i="1"/>
  <c r="L386" i="1"/>
  <c r="L186" i="1"/>
  <c r="L119" i="1"/>
  <c r="L214" i="1"/>
  <c r="L248" i="1"/>
  <c r="L350" i="1"/>
  <c r="L231" i="1"/>
  <c r="L91" i="1"/>
  <c r="L316" i="1"/>
  <c r="L387" i="1"/>
  <c r="L187" i="1"/>
  <c r="L83" i="1"/>
  <c r="L7" i="1"/>
  <c r="L89" i="1"/>
  <c r="L120" i="1"/>
  <c r="L147" i="1"/>
  <c r="L121" i="1"/>
  <c r="L53" i="1"/>
  <c r="L349" i="1"/>
  <c r="L212" i="1"/>
  <c r="L188" i="1"/>
  <c r="L94" i="1"/>
  <c r="L122" i="1"/>
  <c r="L123" i="1"/>
  <c r="L199" i="1"/>
  <c r="L278" i="1"/>
  <c r="L95" i="1"/>
  <c r="L54" i="1"/>
  <c r="L38" i="1"/>
  <c r="L279" i="1"/>
  <c r="L33" i="1"/>
  <c r="L375" i="1"/>
  <c r="L415" i="1"/>
  <c r="L153" i="1"/>
  <c r="L69" i="1"/>
  <c r="L232" i="1"/>
  <c r="L451" i="1"/>
  <c r="L330" i="1"/>
  <c r="L10" i="1"/>
  <c r="L29" i="1"/>
  <c r="L331" i="1"/>
  <c r="L317" i="1"/>
  <c r="L124" i="1"/>
  <c r="L102" i="1"/>
  <c r="L125" i="1"/>
  <c r="L126" i="1"/>
  <c r="L247" i="1"/>
  <c r="L306" i="1"/>
  <c r="L452" i="1"/>
  <c r="L189" i="1"/>
  <c r="L134" i="1"/>
  <c r="L411" i="1"/>
  <c r="L453" i="1"/>
  <c r="L103" i="1"/>
  <c r="L51" i="1"/>
  <c r="L280" i="1"/>
  <c r="L358" i="1"/>
  <c r="L281" i="1"/>
  <c r="L454" i="1"/>
  <c r="L388" i="1"/>
  <c r="L23" i="1"/>
  <c r="L282" i="1"/>
  <c r="L31" i="1"/>
  <c r="L4" i="1"/>
  <c r="L283" i="1"/>
  <c r="L253" i="1"/>
  <c r="L389" i="1"/>
  <c r="L332" i="1"/>
  <c r="L390" i="1"/>
  <c r="L284" i="1"/>
  <c r="L285" i="1"/>
  <c r="L233" i="1"/>
  <c r="L286" i="1"/>
  <c r="L455" i="1"/>
  <c r="L333" i="1"/>
  <c r="L391" i="1"/>
  <c r="L376" i="1"/>
  <c r="L234" i="1"/>
  <c r="L41" i="1"/>
  <c r="L365" i="1"/>
  <c r="L70" i="1"/>
  <c r="L235" i="1"/>
  <c r="L81" i="1"/>
  <c r="L398" i="1"/>
  <c r="L401" i="1"/>
  <c r="L456" i="1"/>
  <c r="L71" i="1"/>
  <c r="L39" i="1"/>
  <c r="L236" i="1"/>
  <c r="L154" i="1"/>
  <c r="L24" i="1"/>
  <c r="L256" i="1"/>
  <c r="L334" i="1"/>
  <c r="L34" i="1"/>
  <c r="L159" i="1"/>
  <c r="L87" i="1"/>
  <c r="L419" i="1"/>
  <c r="L356" i="1"/>
  <c r="L96" i="1"/>
  <c r="L366" i="1"/>
  <c r="L335" i="1"/>
  <c r="L287" i="1"/>
  <c r="L155" i="1"/>
  <c r="L204" i="1"/>
  <c r="L237" i="1"/>
  <c r="L72" i="1"/>
  <c r="L457" i="1"/>
  <c r="L190" i="1"/>
  <c r="L425" i="1"/>
  <c r="L238" i="1"/>
  <c r="L73" i="1"/>
  <c r="L336" i="1"/>
  <c r="L392" i="1"/>
  <c r="L458" i="1"/>
  <c r="L393" i="1"/>
  <c r="L337" i="1"/>
  <c r="L239" i="1"/>
  <c r="L338" i="1"/>
  <c r="L127" i="1"/>
  <c r="L74" i="1"/>
  <c r="L161" i="1"/>
  <c r="L394" i="1"/>
  <c r="L288" i="1"/>
  <c r="L215" i="1"/>
  <c r="L144" i="1"/>
  <c r="L75" i="1"/>
  <c r="L289" i="1"/>
  <c r="L244" i="1"/>
  <c r="L290" i="1"/>
  <c r="L156" i="1"/>
  <c r="L255" i="1"/>
  <c r="L191" i="1"/>
  <c r="L422" i="1"/>
  <c r="L459" i="1"/>
  <c r="L137" i="1"/>
  <c r="L291" i="1"/>
  <c r="L148" i="1"/>
  <c r="L460" i="1"/>
  <c r="L292" i="1"/>
  <c r="L339" i="1"/>
  <c r="L293" i="1"/>
  <c r="L257" i="1"/>
  <c r="L25" i="1"/>
  <c r="L55" i="1"/>
  <c r="L5" i="1"/>
  <c r="L128" i="1"/>
  <c r="L373" i="1"/>
  <c r="L240" i="1"/>
  <c r="L303" i="1"/>
  <c r="L245" i="1"/>
  <c r="L30" i="1"/>
  <c r="L192" i="1"/>
  <c r="L241" i="1"/>
  <c r="L242" i="1"/>
  <c r="L47" i="1"/>
  <c r="L193" i="1"/>
  <c r="L294" i="1"/>
  <c r="L205" i="1"/>
  <c r="L295" i="1"/>
  <c r="L213" i="1"/>
  <c r="L461" i="1"/>
  <c r="L194" i="1"/>
  <c r="L314" i="1"/>
  <c r="L319" i="1"/>
  <c r="L462" i="1"/>
  <c r="L296" i="1"/>
  <c r="L195" i="1"/>
  <c r="L297" i="1"/>
  <c r="L129" i="1"/>
  <c r="L340" i="1"/>
  <c r="L196" i="1"/>
  <c r="L76" i="1"/>
  <c r="L311" i="1"/>
  <c r="L130" i="1"/>
  <c r="L341" i="1"/>
  <c r="L139" i="1"/>
  <c r="L93" i="1"/>
  <c r="L131" i="1"/>
  <c r="L342" i="1"/>
  <c r="L360" i="1"/>
  <c r="L197" i="1"/>
  <c r="L343" i="1"/>
  <c r="L12" i="1"/>
  <c r="L344" i="1"/>
  <c r="L198" i="1"/>
  <c r="L26" i="1"/>
  <c r="L201" i="1"/>
  <c r="L77" i="1"/>
  <c r="L298" i="1"/>
  <c r="L251" i="1"/>
  <c r="L243" i="1"/>
  <c r="L397" i="1"/>
  <c r="L132" i="1"/>
  <c r="L463" i="1"/>
  <c r="L97" i="1"/>
  <c r="L299" i="1"/>
  <c r="L35" i="1"/>
  <c r="L353" i="1"/>
  <c r="L464" i="1"/>
  <c r="L345" i="1"/>
  <c r="L346" i="1"/>
  <c r="L407" i="1"/>
  <c r="L424" i="1"/>
  <c r="L395" i="1"/>
  <c r="F467" i="1"/>
  <c r="F469" i="1"/>
  <c r="F471" i="1"/>
  <c r="F473" i="1"/>
  <c r="F475" i="1"/>
  <c r="F476" i="1"/>
  <c r="A478" i="1" l="1"/>
  <c r="F474" i="1"/>
  <c r="F470" i="1"/>
  <c r="F472" i="1"/>
  <c r="F468" i="1"/>
  <c r="E477" i="1"/>
  <c r="A477" i="1"/>
  <c r="F47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MANTION</author>
  </authors>
  <commentList>
    <comment ref="A2" authorId="0" shapeId="0" xr:uid="{D3CAF96E-E910-4740-8CEC-FD9F912BF742}">
      <text>
        <r>
          <rPr>
            <b/>
            <sz val="9"/>
            <color indexed="81"/>
            <rFont val="Tahoma"/>
            <family val="2"/>
          </rPr>
          <t>Philippe MANTION:</t>
        </r>
        <r>
          <rPr>
            <sz val="9"/>
            <color indexed="81"/>
            <rFont val="Tahoma"/>
            <family val="2"/>
          </rPr>
          <t xml:space="preserve">
Mettre "1" pour les pilotes à engager</t>
        </r>
      </text>
    </comment>
    <comment ref="M2" authorId="0" shapeId="0" xr:uid="{CE68EF67-20A5-4C17-A347-F6CFB7D72D32}">
      <text>
        <r>
          <rPr>
            <b/>
            <sz val="9"/>
            <color indexed="81"/>
            <rFont val="Tahoma"/>
            <family val="2"/>
          </rPr>
          <t>Philippe MANTION:</t>
        </r>
        <r>
          <rPr>
            <sz val="9"/>
            <color indexed="81"/>
            <rFont val="Tahoma"/>
            <family val="2"/>
          </rPr>
          <t xml:space="preserve">
=RECHERCHEV(B3;'Résultats Voisins'!$B$2:$AA$999;25;FAUX)</t>
        </r>
      </text>
    </comment>
    <comment ref="N2" authorId="0" shapeId="0" xr:uid="{B54FBDBB-6D3E-418A-9055-9C0C484E10DA}">
      <text>
        <r>
          <rPr>
            <b/>
            <sz val="9"/>
            <color indexed="81"/>
            <rFont val="Tahoma"/>
            <family val="2"/>
          </rPr>
          <t>Philippe MANTION:</t>
        </r>
        <r>
          <rPr>
            <sz val="9"/>
            <color indexed="81"/>
            <rFont val="Tahoma"/>
            <family val="2"/>
          </rPr>
          <t xml:space="preserve">
=RECHERCHEV(B3;'Résultats Voisins'!$B$2:$AA$999;26;FAUX)</t>
        </r>
      </text>
    </comment>
    <comment ref="K78" authorId="0" shapeId="0" xr:uid="{14D2876B-A5CF-4850-82E7-D4C8D59390D6}">
      <text>
        <r>
          <rPr>
            <b/>
            <sz val="9"/>
            <color indexed="81"/>
            <rFont val="Tahoma"/>
            <family val="2"/>
          </rPr>
          <t>Philippe MANTION:</t>
        </r>
        <r>
          <rPr>
            <sz val="9"/>
            <color indexed="81"/>
            <rFont val="Tahoma"/>
            <family val="2"/>
          </rPr>
          <t xml:space="preserve">
1er coupe 78 poussins 2022
IdF 2023 : 3ème à Bobigny ; 7ème à Montgeron </t>
        </r>
      </text>
    </comment>
    <comment ref="K84" authorId="0" shapeId="0" xr:uid="{1998FC26-AF0F-4140-B127-D96B75A20FCE}">
      <text>
        <r>
          <rPr>
            <b/>
            <sz val="9"/>
            <color indexed="81"/>
            <rFont val="Tahoma"/>
            <family val="2"/>
          </rPr>
          <t>Philippe MANTION:</t>
        </r>
        <r>
          <rPr>
            <sz val="9"/>
            <color indexed="81"/>
            <rFont val="Tahoma"/>
            <family val="2"/>
          </rPr>
          <t xml:space="preserve">
1/2 IdF</t>
        </r>
      </text>
    </comment>
    <comment ref="H90" authorId="0" shapeId="0" xr:uid="{1F339683-0E23-4297-93E0-F75268F45B17}">
      <text>
        <r>
          <rPr>
            <b/>
            <sz val="9"/>
            <color indexed="81"/>
            <rFont val="Tahoma"/>
            <family val="2"/>
          </rPr>
          <t>Philippe MANTION:</t>
        </r>
        <r>
          <rPr>
            <sz val="9"/>
            <color indexed="81"/>
            <rFont val="Tahoma"/>
            <family val="2"/>
          </rPr>
          <t xml:space="preserve">
Surclassement</t>
        </r>
      </text>
    </comment>
    <comment ref="K104" authorId="0" shapeId="0" xr:uid="{057B16EF-3770-45EE-8527-B8A432DB0C5D}">
      <text>
        <r>
          <rPr>
            <b/>
            <sz val="9"/>
            <color indexed="81"/>
            <rFont val="Tahoma"/>
            <family val="2"/>
          </rPr>
          <t>Philippe MANTION:</t>
        </r>
        <r>
          <rPr>
            <sz val="9"/>
            <color indexed="81"/>
            <rFont val="Tahoma"/>
            <family val="2"/>
          </rPr>
          <t xml:space="preserve">
Champ.78 2022 : 5ème</t>
        </r>
      </text>
    </comment>
    <comment ref="K114" authorId="0" shapeId="0" xr:uid="{7866035E-1D4E-4F62-B3A4-18C50F47446C}">
      <text>
        <r>
          <rPr>
            <b/>
            <sz val="9"/>
            <color indexed="81"/>
            <rFont val="Tahoma"/>
            <family val="2"/>
          </rPr>
          <t>Philippe MANTION:</t>
        </r>
        <r>
          <rPr>
            <sz val="9"/>
            <color indexed="81"/>
            <rFont val="Tahoma"/>
            <family val="2"/>
          </rPr>
          <t xml:space="preserve">
1/2 finale CoupeIdF</t>
        </r>
      </text>
    </comment>
    <comment ref="H134" authorId="0" shapeId="0" xr:uid="{5BAE0971-D77D-4032-ADDF-714E1D56B1C4}">
      <text>
        <r>
          <rPr>
            <b/>
            <sz val="9"/>
            <color indexed="81"/>
            <rFont val="Tahoma"/>
            <family val="2"/>
          </rPr>
          <t>Philippe MANTION:</t>
        </r>
        <r>
          <rPr>
            <sz val="9"/>
            <color indexed="81"/>
            <rFont val="Tahoma"/>
            <family val="2"/>
          </rPr>
          <t xml:space="preserve">
Surclassement</t>
        </r>
      </text>
    </comment>
    <comment ref="H135" authorId="0" shapeId="0" xr:uid="{2144FBDB-6293-4784-A958-1802989DC46E}">
      <text>
        <r>
          <rPr>
            <b/>
            <sz val="9"/>
            <color indexed="81"/>
            <rFont val="Tahoma"/>
            <family val="2"/>
          </rPr>
          <t>Philippe MANTION:</t>
        </r>
        <r>
          <rPr>
            <sz val="9"/>
            <color indexed="81"/>
            <rFont val="Tahoma"/>
            <family val="2"/>
          </rPr>
          <t xml:space="preserve">
Surclassement (comme Chloé Civilise et Milena Gevrey)</t>
        </r>
      </text>
    </comment>
    <comment ref="K164" authorId="0" shapeId="0" xr:uid="{D5881B9D-61C8-4A54-89B8-79DEBAD79631}">
      <text>
        <r>
          <rPr>
            <b/>
            <sz val="9"/>
            <color indexed="81"/>
            <rFont val="Tahoma"/>
            <family val="2"/>
          </rPr>
          <t>Philippe MANTION:</t>
        </r>
        <r>
          <rPr>
            <sz val="9"/>
            <color indexed="81"/>
            <rFont val="Tahoma"/>
            <family val="2"/>
          </rPr>
          <t xml:space="preserve">
1/2 finales IdF
2ème coupe 78
7ème ch.78</t>
        </r>
      </text>
    </comment>
    <comment ref="H190" authorId="0" shapeId="0" xr:uid="{2EA4A0D7-1550-4894-8642-E630172FB984}">
      <text>
        <r>
          <rPr>
            <b/>
            <sz val="9"/>
            <color indexed="81"/>
            <rFont val="Tahoma"/>
            <family val="2"/>
          </rPr>
          <t>Philippe MANTION:</t>
        </r>
        <r>
          <rPr>
            <sz val="9"/>
            <color indexed="81"/>
            <rFont val="Tahoma"/>
            <family val="2"/>
          </rPr>
          <t xml:space="preserve">
Surclassement</t>
        </r>
      </text>
    </comment>
    <comment ref="K208" authorId="0" shapeId="0" xr:uid="{16F593E2-04D2-481A-9D38-9041DEE8F444}">
      <text>
        <r>
          <rPr>
            <b/>
            <sz val="9"/>
            <color indexed="81"/>
            <rFont val="Tahoma"/>
            <family val="2"/>
          </rPr>
          <t>Philippe MANTION:</t>
        </r>
        <r>
          <rPr>
            <sz val="9"/>
            <color indexed="81"/>
            <rFont val="Tahoma"/>
            <family val="2"/>
          </rPr>
          <t xml:space="preserve">
Reprise après arrêt de plusieurs années</t>
        </r>
      </text>
    </comment>
    <comment ref="K238" authorId="0" shapeId="0" xr:uid="{CF50DCC0-E8D6-48A2-B3A4-BDA6E61714B4}">
      <text>
        <r>
          <rPr>
            <b/>
            <sz val="9"/>
            <color indexed="81"/>
            <rFont val="Tahoma"/>
            <family val="2"/>
          </rPr>
          <t>Philippe MANTION:</t>
        </r>
        <r>
          <rPr>
            <sz val="9"/>
            <color indexed="81"/>
            <rFont val="Tahoma"/>
            <family val="2"/>
          </rPr>
          <t xml:space="preserve">
1ère année en BMX</t>
        </r>
      </text>
    </comment>
    <comment ref="K242" authorId="0" shapeId="0" xr:uid="{42097955-306A-4D92-9B00-FCB77C6FB2C0}">
      <text>
        <r>
          <rPr>
            <b/>
            <sz val="9"/>
            <color indexed="81"/>
            <rFont val="Tahoma"/>
            <family val="2"/>
          </rPr>
          <t>Philippe MANTION:</t>
        </r>
        <r>
          <rPr>
            <sz val="9"/>
            <color indexed="81"/>
            <rFont val="Tahoma"/>
            <family val="2"/>
          </rPr>
          <t xml:space="preserve">
Reprise fin 2022 après 2 ans d'interruption</t>
        </r>
      </text>
    </comment>
    <comment ref="K252" authorId="0" shapeId="0" xr:uid="{B0CFFBF6-37CD-4926-92BE-DB8B12FE01A2}">
      <text>
        <r>
          <rPr>
            <b/>
            <sz val="9"/>
            <color indexed="81"/>
            <rFont val="Tahoma"/>
            <family val="2"/>
          </rPr>
          <t>Philippe MANTION:</t>
        </r>
        <r>
          <rPr>
            <sz val="9"/>
            <color indexed="81"/>
            <rFont val="Tahoma"/>
            <family val="2"/>
          </rPr>
          <t xml:space="preserve">
Reprise après arrêt de plusieurs années</t>
        </r>
      </text>
    </comment>
    <comment ref="K255" authorId="0" shapeId="0" xr:uid="{827131D4-40AC-40CE-9734-1525B0DB1353}">
      <text>
        <r>
          <rPr>
            <b/>
            <sz val="9"/>
            <color indexed="81"/>
            <rFont val="Tahoma"/>
            <family val="2"/>
          </rPr>
          <t>Philippe MANTION:</t>
        </r>
        <r>
          <rPr>
            <sz val="9"/>
            <color indexed="81"/>
            <rFont val="Tahoma"/>
            <family val="2"/>
          </rPr>
          <t xml:space="preserve">
2ème année en BMX</t>
        </r>
      </text>
    </comment>
    <comment ref="K278" authorId="0" shapeId="0" xr:uid="{30302B88-F261-428B-A3C1-C94CD7584C85}">
      <text>
        <r>
          <rPr>
            <b/>
            <sz val="9"/>
            <color indexed="81"/>
            <rFont val="Tahoma"/>
            <family val="2"/>
          </rPr>
          <t>Philippe MANTION:</t>
        </r>
        <r>
          <rPr>
            <sz val="9"/>
            <color indexed="81"/>
            <rFont val="Tahoma"/>
            <family val="2"/>
          </rPr>
          <t xml:space="preserve">
1ère année en BMX</t>
        </r>
      </text>
    </comment>
    <comment ref="K285" authorId="0" shapeId="0" xr:uid="{95F895E5-B70D-43A7-995E-D2A77D7792D5}">
      <text>
        <r>
          <rPr>
            <b/>
            <sz val="9"/>
            <color indexed="81"/>
            <rFont val="Tahoma"/>
            <family val="2"/>
          </rPr>
          <t>Philippe MANTION:</t>
        </r>
        <r>
          <rPr>
            <sz val="9"/>
            <color indexed="81"/>
            <rFont val="Tahoma"/>
            <family val="2"/>
          </rPr>
          <t xml:space="preserve">
Nouveau en BMX</t>
        </r>
      </text>
    </comment>
    <comment ref="K292" authorId="0" shapeId="0" xr:uid="{AC8E589C-2F7B-4C6E-AEF9-A18258CEAD0F}">
      <text>
        <r>
          <rPr>
            <b/>
            <sz val="9"/>
            <color indexed="81"/>
            <rFont val="Tahoma"/>
            <family val="2"/>
          </rPr>
          <t>Philippe MANTION:</t>
        </r>
        <r>
          <rPr>
            <sz val="9"/>
            <color indexed="81"/>
            <rFont val="Tahoma"/>
            <family val="2"/>
          </rPr>
          <t xml:space="preserve">
reprise fin 2022 après longue interruption</t>
        </r>
      </text>
    </comment>
    <comment ref="K311" authorId="0" shapeId="0" xr:uid="{2157F327-1F7E-4C28-AFB9-4FF6B1F8975B}">
      <text>
        <r>
          <rPr>
            <b/>
            <sz val="9"/>
            <color indexed="81"/>
            <rFont val="Tahoma"/>
            <family val="2"/>
          </rPr>
          <t>Philippe MANTION:</t>
        </r>
        <r>
          <rPr>
            <sz val="9"/>
            <color indexed="81"/>
            <rFont val="Tahoma"/>
            <family val="2"/>
          </rPr>
          <t xml:space="preserve">
reprise fin 2022 après longue interruption</t>
        </r>
      </text>
    </comment>
    <comment ref="K339" authorId="0" shapeId="0" xr:uid="{0A7D849A-BD84-495B-AD73-EBAA36CAFAD3}">
      <text>
        <r>
          <rPr>
            <b/>
            <sz val="9"/>
            <color indexed="81"/>
            <rFont val="Tahoma"/>
            <family val="2"/>
          </rPr>
          <t>Philippe MANTION:</t>
        </r>
        <r>
          <rPr>
            <sz val="9"/>
            <color indexed="81"/>
            <rFont val="Tahoma"/>
            <family val="2"/>
          </rPr>
          <t xml:space="preserve">
reprise fin 2022 après longue interruption</t>
        </r>
      </text>
    </comment>
    <comment ref="K357" authorId="0" shapeId="0" xr:uid="{D6444740-76AC-4EAF-81A3-37E222836144}">
      <text>
        <r>
          <rPr>
            <b/>
            <sz val="9"/>
            <color indexed="81"/>
            <rFont val="Tahoma"/>
            <family val="2"/>
          </rPr>
          <t>Philippe MANTION:</t>
        </r>
        <r>
          <rPr>
            <sz val="9"/>
            <color indexed="81"/>
            <rFont val="Tahoma"/>
            <family val="2"/>
          </rPr>
          <t xml:space="preserve">
3ème Ch.78
1/2 finales IdF</t>
        </r>
      </text>
    </comment>
    <comment ref="K360" authorId="0" shapeId="0" xr:uid="{2FD16E08-C247-4C6F-A50C-8BF4546E796C}">
      <text>
        <r>
          <rPr>
            <b/>
            <sz val="9"/>
            <color indexed="81"/>
            <rFont val="Tahoma"/>
            <family val="2"/>
          </rPr>
          <t>Philippe MANTION:</t>
        </r>
        <r>
          <rPr>
            <sz val="9"/>
            <color indexed="81"/>
            <rFont val="Tahoma"/>
            <family val="2"/>
          </rPr>
          <t xml:space="preserve">
Finaliste Ch78 2022</t>
        </r>
      </text>
    </comment>
    <comment ref="K371" authorId="0" shapeId="0" xr:uid="{E4EA4B00-A610-4637-B6D7-AD0486442609}">
      <text>
        <r>
          <rPr>
            <b/>
            <sz val="9"/>
            <color indexed="81"/>
            <rFont val="Tahoma"/>
            <family val="2"/>
          </rPr>
          <t>Philippe MANTION:</t>
        </r>
        <r>
          <rPr>
            <sz val="9"/>
            <color indexed="81"/>
            <rFont val="Tahoma"/>
            <family val="2"/>
          </rPr>
          <t xml:space="preserve">
6ème ch.78
1/2 IdF</t>
        </r>
      </text>
    </comment>
    <comment ref="K376" authorId="0" shapeId="0" xr:uid="{4F0D0423-CF47-4B08-96EB-3DCD06487B02}">
      <text>
        <r>
          <rPr>
            <b/>
            <sz val="9"/>
            <color indexed="81"/>
            <rFont val="Tahoma"/>
            <family val="2"/>
          </rPr>
          <t>Philippe MANTION:</t>
        </r>
        <r>
          <rPr>
            <sz val="9"/>
            <color indexed="81"/>
            <rFont val="Tahoma"/>
            <family val="2"/>
          </rPr>
          <t xml:space="preserve">
Vainqueur Coupe 78 2022
Finaliste Ch78 2022</t>
        </r>
      </text>
    </comment>
    <comment ref="K380" authorId="0" shapeId="0" xr:uid="{D7404B56-E975-4196-9C62-97DC63C90842}">
      <text>
        <r>
          <rPr>
            <b/>
            <sz val="9"/>
            <color indexed="81"/>
            <rFont val="Tahoma"/>
            <charset val="1"/>
          </rPr>
          <t>Philippe MANTION:</t>
        </r>
        <r>
          <rPr>
            <sz val="9"/>
            <color indexed="81"/>
            <rFont val="Tahoma"/>
            <charset val="1"/>
          </rPr>
          <t xml:space="preserve">
Ne peut pas être en novice avec plus de 5 ans de BMX</t>
        </r>
      </text>
    </comment>
    <comment ref="K385" authorId="0" shapeId="0" xr:uid="{E382BD1B-A35F-4BAF-9AC5-EE7864735C71}">
      <text>
        <r>
          <rPr>
            <b/>
            <sz val="9"/>
            <color indexed="81"/>
            <rFont val="Tahoma"/>
            <charset val="1"/>
          </rPr>
          <t>Philippe MANTION:</t>
        </r>
        <r>
          <rPr>
            <sz val="9"/>
            <color indexed="81"/>
            <rFont val="Tahoma"/>
            <charset val="1"/>
          </rPr>
          <t xml:space="preserve">
Ne peut pas être en novice avec plus de 5 ans de BMX</t>
        </r>
      </text>
    </comment>
    <comment ref="K386" authorId="0" shapeId="0" xr:uid="{E69BDA29-F480-4EC1-9484-FC5F93548B3A}">
      <text>
        <r>
          <rPr>
            <b/>
            <sz val="9"/>
            <color indexed="81"/>
            <rFont val="Tahoma"/>
            <family val="2"/>
          </rPr>
          <t>Philippe MANTION:</t>
        </r>
        <r>
          <rPr>
            <sz val="9"/>
            <color indexed="81"/>
            <rFont val="Tahoma"/>
            <family val="2"/>
          </rPr>
          <t xml:space="preserve">
Vu ses résultats en 2022 (4ème de la Coupe des Yvelines en Benjamins Experts, dont une 2ème place, et 4ème du championnat), cela justifie de rester en Experts, même s'il est en année faible en 2023</t>
        </r>
      </text>
    </comment>
    <comment ref="K387" authorId="0" shapeId="0" xr:uid="{58DFE33F-573D-41A2-BA0A-6C058772EC09}">
      <text>
        <r>
          <rPr>
            <b/>
            <sz val="9"/>
            <color indexed="81"/>
            <rFont val="Tahoma"/>
            <charset val="1"/>
          </rPr>
          <t>Philippe MANTION:</t>
        </r>
        <r>
          <rPr>
            <sz val="9"/>
            <color indexed="81"/>
            <rFont val="Tahoma"/>
            <charset val="1"/>
          </rPr>
          <t xml:space="preserve">
Ne peut pas être en novice avec plus de 5 ans de BMX</t>
        </r>
      </text>
    </comment>
    <comment ref="K403" authorId="0" shapeId="0" xr:uid="{70FAB6A1-07AC-4865-A9D1-DB07926ABB2F}">
      <text>
        <r>
          <rPr>
            <b/>
            <sz val="9"/>
            <color indexed="81"/>
            <rFont val="Tahoma"/>
            <family val="2"/>
          </rPr>
          <t>Philippe MANTION:</t>
        </r>
        <r>
          <rPr>
            <sz val="9"/>
            <color indexed="81"/>
            <rFont val="Tahoma"/>
            <family val="2"/>
          </rPr>
          <t xml:space="preserve">
3ème à Bobigny 2023</t>
        </r>
      </text>
    </comment>
    <comment ref="K419" authorId="0" shapeId="0" xr:uid="{4C01AF52-A6D8-41CD-8033-0B4E794464B6}">
      <text>
        <r>
          <rPr>
            <b/>
            <sz val="9"/>
            <color indexed="81"/>
            <rFont val="Tahoma"/>
            <family val="2"/>
          </rPr>
          <t>Philippe MANTION:</t>
        </r>
        <r>
          <rPr>
            <sz val="9"/>
            <color indexed="81"/>
            <rFont val="Tahoma"/>
            <family val="2"/>
          </rPr>
          <t xml:space="preserve">
Finaliste Ch78 2022</t>
        </r>
      </text>
    </comment>
    <comment ref="K422" authorId="0" shapeId="0" xr:uid="{FE5AF888-996C-4C05-8C9C-FD9F739FC2DC}">
      <text>
        <r>
          <rPr>
            <b/>
            <sz val="9"/>
            <color indexed="81"/>
            <rFont val="Tahoma"/>
            <family val="2"/>
          </rPr>
          <t>Philippe MANTION:</t>
        </r>
        <r>
          <rPr>
            <sz val="9"/>
            <color indexed="81"/>
            <rFont val="Tahoma"/>
            <family val="2"/>
          </rPr>
          <t xml:space="preserve">
Vainqueur Coupe 78 2022</t>
        </r>
      </text>
    </comment>
    <comment ref="K424" authorId="0" shapeId="0" xr:uid="{C49D03CC-7ABD-425B-A706-DB0D56939BFE}">
      <text>
        <r>
          <rPr>
            <b/>
            <sz val="9"/>
            <color indexed="81"/>
            <rFont val="Tahoma"/>
            <family val="2"/>
          </rPr>
          <t>Philippe MANTION:</t>
        </r>
        <r>
          <rPr>
            <sz val="9"/>
            <color indexed="81"/>
            <rFont val="Tahoma"/>
            <family val="2"/>
          </rPr>
          <t xml:space="preserve">
Finaliste Ch78 2022</t>
        </r>
      </text>
    </comment>
    <comment ref="K443" authorId="0" shapeId="0" xr:uid="{9DA5E051-840E-416B-8DB7-AC73A008FC8E}">
      <text>
        <r>
          <rPr>
            <b/>
            <sz val="9"/>
            <color indexed="81"/>
            <rFont val="Tahoma"/>
            <family val="2"/>
          </rPr>
          <t>Philippe MANTION:</t>
        </r>
        <r>
          <rPr>
            <sz val="9"/>
            <color indexed="81"/>
            <rFont val="Tahoma"/>
            <family val="2"/>
          </rPr>
          <t xml:space="preserve">
1er Coupe78
6ème ch.78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MANTION</author>
  </authors>
  <commentList>
    <comment ref="U86" authorId="0" shapeId="0" xr:uid="{0C83D422-5DC5-450B-89C4-4DBEBA2A1BDF}">
      <text>
        <r>
          <rPr>
            <b/>
            <sz val="9"/>
            <color indexed="81"/>
            <rFont val="Tahoma"/>
            <family val="2"/>
          </rPr>
          <t>Philippe MANTION:</t>
        </r>
        <r>
          <rPr>
            <sz val="9"/>
            <color indexed="81"/>
            <rFont val="Tahoma"/>
            <family val="2"/>
          </rPr>
          <t xml:space="preserve">
DNF</t>
        </r>
      </text>
    </comment>
    <comment ref="U88" authorId="0" shapeId="0" xr:uid="{0F87F9A3-732D-457F-9B96-EE56CA88BBE0}">
      <text>
        <r>
          <rPr>
            <b/>
            <sz val="9"/>
            <color indexed="81"/>
            <rFont val="Tahoma"/>
            <family val="2"/>
          </rPr>
          <t>Philippe MANTION:</t>
        </r>
        <r>
          <rPr>
            <sz val="9"/>
            <color indexed="81"/>
            <rFont val="Tahoma"/>
            <family val="2"/>
          </rPr>
          <t xml:space="preserve">
DNF</t>
        </r>
      </text>
    </comment>
    <comment ref="U112" authorId="0" shapeId="0" xr:uid="{1E69F0DD-508A-4B0D-850D-128EE9E89CE6}">
      <text>
        <r>
          <rPr>
            <b/>
            <sz val="9"/>
            <color indexed="81"/>
            <rFont val="Tahoma"/>
            <family val="2"/>
          </rPr>
          <t>Philippe MANTION:</t>
        </r>
        <r>
          <rPr>
            <sz val="9"/>
            <color indexed="81"/>
            <rFont val="Tahoma"/>
            <family val="2"/>
          </rPr>
          <t xml:space="preserve">
DNF</t>
        </r>
      </text>
    </comment>
    <comment ref="U113" authorId="0" shapeId="0" xr:uid="{8D733741-702C-41C5-90A0-940F68C0CF57}">
      <text>
        <r>
          <rPr>
            <b/>
            <sz val="9"/>
            <color indexed="81"/>
            <rFont val="Tahoma"/>
            <family val="2"/>
          </rPr>
          <t>Philippe MANTION:</t>
        </r>
        <r>
          <rPr>
            <sz val="9"/>
            <color indexed="81"/>
            <rFont val="Tahoma"/>
            <family val="2"/>
          </rPr>
          <t xml:space="preserve">
DNS</t>
        </r>
      </text>
    </comment>
    <comment ref="X125" authorId="0" shapeId="0" xr:uid="{CE24B117-4523-4708-B9FC-D5CFBAEBDA7F}">
      <text>
        <r>
          <rPr>
            <b/>
            <sz val="9"/>
            <color indexed="81"/>
            <rFont val="Tahoma"/>
            <family val="2"/>
          </rPr>
          <t>Philippe MANTION:</t>
        </r>
        <r>
          <rPr>
            <sz val="9"/>
            <color indexed="81"/>
            <rFont val="Tahoma"/>
            <family val="2"/>
          </rPr>
          <t xml:space="preserve">
DNF</t>
        </r>
      </text>
    </comment>
    <comment ref="X126" authorId="0" shapeId="0" xr:uid="{5F97F517-5F02-448E-A61D-BA82C4A045C2}">
      <text>
        <r>
          <rPr>
            <b/>
            <sz val="9"/>
            <color indexed="81"/>
            <rFont val="Tahoma"/>
            <family val="2"/>
          </rPr>
          <t>Philippe MANTION:</t>
        </r>
        <r>
          <rPr>
            <sz val="9"/>
            <color indexed="81"/>
            <rFont val="Tahoma"/>
            <family val="2"/>
          </rPr>
          <t xml:space="preserve">
DNF</t>
        </r>
      </text>
    </comment>
  </commentList>
</comments>
</file>

<file path=xl/sharedStrings.xml><?xml version="1.0" encoding="utf-8"?>
<sst xmlns="http://schemas.openxmlformats.org/spreadsheetml/2006/main" count="3841" uniqueCount="928">
  <si>
    <t>10 - Experts Garçons 15+</t>
  </si>
  <si>
    <t>09 - Experts Garçons U15 &amp; Filles 15+</t>
  </si>
  <si>
    <t>08 - Experts Garçons U13 &amp; Filles U15</t>
  </si>
  <si>
    <t>07 - Intermédiaires Garçons 15+</t>
  </si>
  <si>
    <t>06 - Novices Garçons 15+</t>
  </si>
  <si>
    <t>05 - Novices Garçons U15 &amp; Filles 15+</t>
  </si>
  <si>
    <t>04 - Novices Garçons U13 &amp; Filles U15</t>
  </si>
  <si>
    <t>03 - Garçons U11 &amp; Filles U13</t>
  </si>
  <si>
    <t>02 - Garçons U9 &amp; Filles U11</t>
  </si>
  <si>
    <t>01 - Garçons U7 &amp; Filles U7-U9</t>
  </si>
  <si>
    <t>Potentiel</t>
  </si>
  <si>
    <t>Expert</t>
  </si>
  <si>
    <t>M</t>
  </si>
  <si>
    <t>Voisins</t>
  </si>
  <si>
    <t>ZULBERTY Akito</t>
  </si>
  <si>
    <t>93Z</t>
  </si>
  <si>
    <t>WULFMAN Sacha</t>
  </si>
  <si>
    <t>91W</t>
  </si>
  <si>
    <t>WULFMAN Nicolas</t>
  </si>
  <si>
    <t>48W</t>
  </si>
  <si>
    <t>Intermédiaire</t>
  </si>
  <si>
    <t>VULIN Samuel</t>
  </si>
  <si>
    <t>97V</t>
  </si>
  <si>
    <t>VOIZOT Lucas</t>
  </si>
  <si>
    <t>72V</t>
  </si>
  <si>
    <t>VISAGE Hugo</t>
  </si>
  <si>
    <t>67V</t>
  </si>
  <si>
    <t>VIOLAIN Sacha</t>
  </si>
  <si>
    <t>48V</t>
  </si>
  <si>
    <t>Novice</t>
  </si>
  <si>
    <t>F</t>
  </si>
  <si>
    <t>VIOLAIN Mila</t>
  </si>
  <si>
    <t>50V</t>
  </si>
  <si>
    <t>VIGNAUD Alexis</t>
  </si>
  <si>
    <t>18V</t>
  </si>
  <si>
    <t>VERON Antoine</t>
  </si>
  <si>
    <t>86V</t>
  </si>
  <si>
    <t>VAN DEN TORREN Hippolyte</t>
  </si>
  <si>
    <t>98V</t>
  </si>
  <si>
    <t>VAGAO Elouan</t>
  </si>
  <si>
    <t>55V</t>
  </si>
  <si>
    <t>URIEN Gabriel</t>
  </si>
  <si>
    <t>90U</t>
  </si>
  <si>
    <t>TRUPIANO Anna</t>
  </si>
  <si>
    <t>97T</t>
  </si>
  <si>
    <t>TIMOFEEV TABET Roman</t>
  </si>
  <si>
    <t>52T</t>
  </si>
  <si>
    <t>THOMAS Antoine</t>
  </si>
  <si>
    <t>19T</t>
  </si>
  <si>
    <t>TERRISSE DAVOIGNEAU Maxime</t>
  </si>
  <si>
    <t>TERRASSON Adrien</t>
  </si>
  <si>
    <t>84T</t>
  </si>
  <si>
    <t>TEJON Gabriel</t>
  </si>
  <si>
    <t>47T</t>
  </si>
  <si>
    <t>STANKIEWWICZ Elzéa</t>
  </si>
  <si>
    <t>41S</t>
  </si>
  <si>
    <t>SAUGERE Guillaume</t>
  </si>
  <si>
    <t>SAUGERE Enzo</t>
  </si>
  <si>
    <t>44S</t>
  </si>
  <si>
    <t>SARAFIAN Patrice</t>
  </si>
  <si>
    <t>90S</t>
  </si>
  <si>
    <t>SALVAING Benoit</t>
  </si>
  <si>
    <t>61S</t>
  </si>
  <si>
    <t>SAIGNE Enoha</t>
  </si>
  <si>
    <t>86S</t>
  </si>
  <si>
    <t>ROUSSEAU Arnaud</t>
  </si>
  <si>
    <t>08R</t>
  </si>
  <si>
    <t>ROUSSAS Daren</t>
  </si>
  <si>
    <t>64R</t>
  </si>
  <si>
    <t>ROCHELET Ermis</t>
  </si>
  <si>
    <t>71R</t>
  </si>
  <si>
    <t>ROCHELET Alexis</t>
  </si>
  <si>
    <t>45R</t>
  </si>
  <si>
    <t>REMY Fabien</t>
  </si>
  <si>
    <t>27R</t>
  </si>
  <si>
    <t>QUERTIER Nolan</t>
  </si>
  <si>
    <t>40Q</t>
  </si>
  <si>
    <t>PRZYSTANIAK Thomas</t>
  </si>
  <si>
    <t>88P</t>
  </si>
  <si>
    <t>PRALONG Mikaïl</t>
  </si>
  <si>
    <t>11P</t>
  </si>
  <si>
    <t>POULIZAC Maxime</t>
  </si>
  <si>
    <t>POIRIER Alexandre</t>
  </si>
  <si>
    <t>89P</t>
  </si>
  <si>
    <t>PEREIRA VENTURA Tiago</t>
  </si>
  <si>
    <t>68P</t>
  </si>
  <si>
    <t>PELLEING Manuel</t>
  </si>
  <si>
    <t>66P</t>
  </si>
  <si>
    <t>PAVANIC LEVEQUE Timofeï</t>
  </si>
  <si>
    <t>90P</t>
  </si>
  <si>
    <t>PAULARD-JEAN Killian</t>
  </si>
  <si>
    <t>PAUCHARD Tom</t>
  </si>
  <si>
    <t>31P</t>
  </si>
  <si>
    <t>PAUCHARD Sébastien</t>
  </si>
  <si>
    <t>58P</t>
  </si>
  <si>
    <t>PATTEDOIE Quentin</t>
  </si>
  <si>
    <t>75P</t>
  </si>
  <si>
    <t>NEGRE Cléophas</t>
  </si>
  <si>
    <t>52N</t>
  </si>
  <si>
    <t>NAVARRO Robin</t>
  </si>
  <si>
    <t>57N</t>
  </si>
  <si>
    <t>MUGNIER-DARBIER Anthony</t>
  </si>
  <si>
    <t>67M</t>
  </si>
  <si>
    <t>MOUCHEL Mathieu</t>
  </si>
  <si>
    <t>19M</t>
  </si>
  <si>
    <t>MIRANDA Lucas Antoine</t>
  </si>
  <si>
    <t>43M</t>
  </si>
  <si>
    <t>MIELE Raphael</t>
  </si>
  <si>
    <t>75M</t>
  </si>
  <si>
    <t>MICHAUD PASQUIER Mathis</t>
  </si>
  <si>
    <t>18M</t>
  </si>
  <si>
    <t>MERRIEN EMVIZAT Aron</t>
  </si>
  <si>
    <t>14M</t>
  </si>
  <si>
    <t>MENAGER Imrane</t>
  </si>
  <si>
    <t>28M</t>
  </si>
  <si>
    <t>MELIOLI Téo</t>
  </si>
  <si>
    <t>23M</t>
  </si>
  <si>
    <t>MARECHAL Noé</t>
  </si>
  <si>
    <t>17M</t>
  </si>
  <si>
    <t>MARCHAND Mathéo</t>
  </si>
  <si>
    <t>60M</t>
  </si>
  <si>
    <t>MARCHAND Fabien</t>
  </si>
  <si>
    <t>47M</t>
  </si>
  <si>
    <t>Voisins (Ext)</t>
  </si>
  <si>
    <t>MANSY Franck</t>
  </si>
  <si>
    <t>79M</t>
  </si>
  <si>
    <t>MALHERBE Hugo</t>
  </si>
  <si>
    <t>54M</t>
  </si>
  <si>
    <t>MAGINEAU Fanny</t>
  </si>
  <si>
    <t>52M</t>
  </si>
  <si>
    <t xml:space="preserve">MAFARETTE Tim </t>
  </si>
  <si>
    <t>11M</t>
  </si>
  <si>
    <t>LOPEZ Tom</t>
  </si>
  <si>
    <t>80L</t>
  </si>
  <si>
    <t>LOPEZ Gabriel</t>
  </si>
  <si>
    <t>59L</t>
  </si>
  <si>
    <t>LEJEUNE Zoé</t>
  </si>
  <si>
    <t>09L</t>
  </si>
  <si>
    <t>LEDUC Paul</t>
  </si>
  <si>
    <t>01L</t>
  </si>
  <si>
    <t>LECUYER Samuel</t>
  </si>
  <si>
    <t>87L</t>
  </si>
  <si>
    <t>LE PAPE Yann</t>
  </si>
  <si>
    <t>28L</t>
  </si>
  <si>
    <t>LE PAPE Marc</t>
  </si>
  <si>
    <t>72L</t>
  </si>
  <si>
    <t>LAUTRIDOU Thomas</t>
  </si>
  <si>
    <t>04L</t>
  </si>
  <si>
    <t>LAUNAY Noa</t>
  </si>
  <si>
    <t>27L</t>
  </si>
  <si>
    <t>LASNE Loic</t>
  </si>
  <si>
    <t>84L</t>
  </si>
  <si>
    <t>LANGLAIS Gaspar</t>
  </si>
  <si>
    <t>17L</t>
  </si>
  <si>
    <t>LALLEMAND Charly</t>
  </si>
  <si>
    <t>LAGATDU Raphaël</t>
  </si>
  <si>
    <t>51L</t>
  </si>
  <si>
    <t>LAGATDU Iloé</t>
  </si>
  <si>
    <t>40L</t>
  </si>
  <si>
    <t>LAGATDU Aymeric</t>
  </si>
  <si>
    <t>81L</t>
  </si>
  <si>
    <t>KERBAUL DUHAMEL Evan</t>
  </si>
  <si>
    <t>50K</t>
  </si>
  <si>
    <t>JEUNOT Alexis</t>
  </si>
  <si>
    <t>22J</t>
  </si>
  <si>
    <t>JACOB Théo</t>
  </si>
  <si>
    <t>08J</t>
  </si>
  <si>
    <t>HIDALGO Lucas</t>
  </si>
  <si>
    <t>88H</t>
  </si>
  <si>
    <t>HEURLEY Matei</t>
  </si>
  <si>
    <t>65H</t>
  </si>
  <si>
    <t>HERRERA Bastien</t>
  </si>
  <si>
    <t>55H</t>
  </si>
  <si>
    <t>HAMERY Mathis</t>
  </si>
  <si>
    <t>54H</t>
  </si>
  <si>
    <t>HABIGAND Axel</t>
  </si>
  <si>
    <t>03H</t>
  </si>
  <si>
    <t>GUYOT Marceau</t>
  </si>
  <si>
    <t>88G</t>
  </si>
  <si>
    <t>GUYOMARCH-GASCON Luca</t>
  </si>
  <si>
    <t>61G</t>
  </si>
  <si>
    <t>GUITTEAUD VIRTOS Naomie</t>
  </si>
  <si>
    <t>03G</t>
  </si>
  <si>
    <t>GUITTEAUD VIRTOS Camille</t>
  </si>
  <si>
    <t>18G</t>
  </si>
  <si>
    <t>GUITTEAUD Garry</t>
  </si>
  <si>
    <t>64G</t>
  </si>
  <si>
    <t>GUERRERO Hippolyte</t>
  </si>
  <si>
    <t>52G</t>
  </si>
  <si>
    <t>GUERARD Franck</t>
  </si>
  <si>
    <t>14G</t>
  </si>
  <si>
    <t>GRANGEON Noé</t>
  </si>
  <si>
    <t>24G</t>
  </si>
  <si>
    <t>GOUSSAULT Paul</t>
  </si>
  <si>
    <t>44G</t>
  </si>
  <si>
    <t>GOUSSAULT Natacha</t>
  </si>
  <si>
    <t>26G</t>
  </si>
  <si>
    <t>GOUSSAULT Fabien</t>
  </si>
  <si>
    <t>83G</t>
  </si>
  <si>
    <t>GOSSELIN Mahé</t>
  </si>
  <si>
    <t>05G</t>
  </si>
  <si>
    <t>GOLDSTEIN Gabriel</t>
  </si>
  <si>
    <t>36G</t>
  </si>
  <si>
    <t>GILLETTE Guillaume</t>
  </si>
  <si>
    <t>59G</t>
  </si>
  <si>
    <t>GEVREY Milena</t>
  </si>
  <si>
    <t>09G</t>
  </si>
  <si>
    <t>GEVREY Maxance</t>
  </si>
  <si>
    <t>GEORGIN Timothée</t>
  </si>
  <si>
    <t>37G</t>
  </si>
  <si>
    <t>GEHY Arthur</t>
  </si>
  <si>
    <t>58G</t>
  </si>
  <si>
    <t>GAUTHE Noah</t>
  </si>
  <si>
    <t>81G</t>
  </si>
  <si>
    <t>GASTEAU Titouan</t>
  </si>
  <si>
    <t>85G</t>
  </si>
  <si>
    <t>GANDARA Sacha</t>
  </si>
  <si>
    <t>82G</t>
  </si>
  <si>
    <t>GALTIER Sébastien</t>
  </si>
  <si>
    <t>49G</t>
  </si>
  <si>
    <t>GALTIER Nael</t>
  </si>
  <si>
    <t>46G</t>
  </si>
  <si>
    <t>GABRIT RIFFI Andreas</t>
  </si>
  <si>
    <t>91G</t>
  </si>
  <si>
    <t>FREMAUX Enoha</t>
  </si>
  <si>
    <t>81F</t>
  </si>
  <si>
    <t>FREMAUX Cyril</t>
  </si>
  <si>
    <t>78F</t>
  </si>
  <si>
    <t>FREMAUX Aymeric</t>
  </si>
  <si>
    <t>11F</t>
  </si>
  <si>
    <t>FRANCOIS Jérémy</t>
  </si>
  <si>
    <t>07F</t>
  </si>
  <si>
    <t>FOUERE Titouan</t>
  </si>
  <si>
    <t>56F</t>
  </si>
  <si>
    <t>FOUERE Nicolas</t>
  </si>
  <si>
    <t>04F</t>
  </si>
  <si>
    <t>FERAUD Mayeul</t>
  </si>
  <si>
    <t>47F</t>
  </si>
  <si>
    <t>FARMAN Honoré</t>
  </si>
  <si>
    <t>FAILLARD Maxence</t>
  </si>
  <si>
    <t>03F</t>
  </si>
  <si>
    <t>EVRARD Timéo</t>
  </si>
  <si>
    <t>50E</t>
  </si>
  <si>
    <t>EVRARD Célestin</t>
  </si>
  <si>
    <t>27E</t>
  </si>
  <si>
    <t>ESTHER Maan</t>
  </si>
  <si>
    <t>12E</t>
  </si>
  <si>
    <t>DUTHEIL Malik</t>
  </si>
  <si>
    <t>43D</t>
  </si>
  <si>
    <t>DUART Ronald</t>
  </si>
  <si>
    <t>74D</t>
  </si>
  <si>
    <t>DUART Malo</t>
  </si>
  <si>
    <t>71D</t>
  </si>
  <si>
    <t>DUART Lisa</t>
  </si>
  <si>
    <t>48D</t>
  </si>
  <si>
    <t>DONDEYNE Rémy</t>
  </si>
  <si>
    <t>46D</t>
  </si>
  <si>
    <t>DI PONIO Justin</t>
  </si>
  <si>
    <t>03D</t>
  </si>
  <si>
    <t>DEVES Maxime</t>
  </si>
  <si>
    <t>35D</t>
  </si>
  <si>
    <t>DESPAGNE Henri</t>
  </si>
  <si>
    <t>92D</t>
  </si>
  <si>
    <t>DESFONTAINES Tom</t>
  </si>
  <si>
    <t>82D</t>
  </si>
  <si>
    <t>DEPIRE Antonin</t>
  </si>
  <si>
    <t>DELESCLUSE-BOURVEN Romain</t>
  </si>
  <si>
    <t>31D</t>
  </si>
  <si>
    <t>DELESCLUSE Cédric</t>
  </si>
  <si>
    <t>34D</t>
  </si>
  <si>
    <t>DEGEZ Pierre-Yves</t>
  </si>
  <si>
    <t>45D</t>
  </si>
  <si>
    <t>DEFLUBE Stéphane</t>
  </si>
  <si>
    <t>11D</t>
  </si>
  <si>
    <t>DE LAUNAY Calixte</t>
  </si>
  <si>
    <t>13D</t>
  </si>
  <si>
    <t>DE DONCKER Victorien</t>
  </si>
  <si>
    <t>47D</t>
  </si>
  <si>
    <t>DAVESNE Quentin</t>
  </si>
  <si>
    <t>23D</t>
  </si>
  <si>
    <t>DANIEL Robin</t>
  </si>
  <si>
    <t>06D</t>
  </si>
  <si>
    <t>DANIEL Arnaud</t>
  </si>
  <si>
    <t>DANIEL Adam</t>
  </si>
  <si>
    <t>87D</t>
  </si>
  <si>
    <t>DANGERARD Hugo</t>
  </si>
  <si>
    <t>80D</t>
  </si>
  <si>
    <t>DAMBA Juvian</t>
  </si>
  <si>
    <t>15D</t>
  </si>
  <si>
    <t>CUZIN Nans</t>
  </si>
  <si>
    <t>60C</t>
  </si>
  <si>
    <t>CUZIN Joseph</t>
  </si>
  <si>
    <t>78C</t>
  </si>
  <si>
    <t>CUZIN Joris</t>
  </si>
  <si>
    <t>42C</t>
  </si>
  <si>
    <t>COURTOIS Léon</t>
  </si>
  <si>
    <t>45C</t>
  </si>
  <si>
    <t>Extérieur (V)</t>
  </si>
  <si>
    <t>COUDRAY Mélanie</t>
  </si>
  <si>
    <t>CORDIER Nolan</t>
  </si>
  <si>
    <t>58C</t>
  </si>
  <si>
    <t>COQUEBLIN Etienne</t>
  </si>
  <si>
    <t>69C</t>
  </si>
  <si>
    <t>COQUEBLIN Basile</t>
  </si>
  <si>
    <t>34C</t>
  </si>
  <si>
    <t>COLCHEN Esteban</t>
  </si>
  <si>
    <t>65C</t>
  </si>
  <si>
    <t>CLAVET VENEC Noa</t>
  </si>
  <si>
    <t>63C</t>
  </si>
  <si>
    <t>CLARA Liam</t>
  </si>
  <si>
    <t>29C</t>
  </si>
  <si>
    <t>CIVILISE Noah</t>
  </si>
  <si>
    <t>30C</t>
  </si>
  <si>
    <t>CIVILISE Hippolyte</t>
  </si>
  <si>
    <t>11C</t>
  </si>
  <si>
    <t>CIVILISE Chloé</t>
  </si>
  <si>
    <t>28C</t>
  </si>
  <si>
    <t>CHICHERY Jules</t>
  </si>
  <si>
    <t>55C</t>
  </si>
  <si>
    <t>CHEVALIER Cédric</t>
  </si>
  <si>
    <t>27C</t>
  </si>
  <si>
    <t>CHARVET Philippe</t>
  </si>
  <si>
    <t>23C</t>
  </si>
  <si>
    <t>CHANE Laurent</t>
  </si>
  <si>
    <t>99C</t>
  </si>
  <si>
    <t>CAILLEAUX Ethan</t>
  </si>
  <si>
    <t>CAILLE Simon</t>
  </si>
  <si>
    <t>CAIGNARD Yvan</t>
  </si>
  <si>
    <t>04C</t>
  </si>
  <si>
    <t>CABARBAYE Martin</t>
  </si>
  <si>
    <t>89C</t>
  </si>
  <si>
    <t>CABARBAYE Gaspard</t>
  </si>
  <si>
    <t>41C</t>
  </si>
  <si>
    <t>BRUSSON Nicolas</t>
  </si>
  <si>
    <t>12B</t>
  </si>
  <si>
    <t>BRUSSON Hugo</t>
  </si>
  <si>
    <t>63B</t>
  </si>
  <si>
    <t>BRUSSON Emma</t>
  </si>
  <si>
    <t>59B</t>
  </si>
  <si>
    <t>BRESSON Guillaume</t>
  </si>
  <si>
    <t>20B</t>
  </si>
  <si>
    <t>BRESSON Aurélien</t>
  </si>
  <si>
    <t>06B</t>
  </si>
  <si>
    <t>BOURGUIGNON Samuel</t>
  </si>
  <si>
    <t>95B</t>
  </si>
  <si>
    <t>BOURGET Clovis</t>
  </si>
  <si>
    <t>99B</t>
  </si>
  <si>
    <t>BOURGEOIS Corentyn</t>
  </si>
  <si>
    <t>68B</t>
  </si>
  <si>
    <t>BOURDET Sébastien</t>
  </si>
  <si>
    <t>90B</t>
  </si>
  <si>
    <t>BOURDET Eléonore</t>
  </si>
  <si>
    <t>84B</t>
  </si>
  <si>
    <t>BOURDEAUX-CLERC Aaron</t>
  </si>
  <si>
    <t>56B</t>
  </si>
  <si>
    <t>BOULEAU Aurèle</t>
  </si>
  <si>
    <t>31B</t>
  </si>
  <si>
    <t>BIDET Elyo</t>
  </si>
  <si>
    <t>87B</t>
  </si>
  <si>
    <t>BERTRAND Raphaël</t>
  </si>
  <si>
    <t>38B</t>
  </si>
  <si>
    <t>BERTRAND Mahé</t>
  </si>
  <si>
    <t>94B</t>
  </si>
  <si>
    <t>BERCOT Sébastien</t>
  </si>
  <si>
    <t>29B</t>
  </si>
  <si>
    <t>BENCE Gautier</t>
  </si>
  <si>
    <t>BENATTAR Mael</t>
  </si>
  <si>
    <t>43B</t>
  </si>
  <si>
    <t>BATARIERE Gabriel</t>
  </si>
  <si>
    <t>BAR-DESESPRINGALLE Jean</t>
  </si>
  <si>
    <t>30B</t>
  </si>
  <si>
    <t>BALLER Louis</t>
  </si>
  <si>
    <t>60B</t>
  </si>
  <si>
    <t>AUBRON Sacha</t>
  </si>
  <si>
    <t>25A</t>
  </si>
  <si>
    <t>ARGENTIN Maëly</t>
  </si>
  <si>
    <t>16A</t>
  </si>
  <si>
    <t>AKILAL Maxence</t>
  </si>
  <si>
    <t>72A</t>
  </si>
  <si>
    <t>AGUILA Maxence</t>
  </si>
  <si>
    <t>17A</t>
  </si>
  <si>
    <t>Saint-Nom-la-B.</t>
  </si>
  <si>
    <t>ZIGH RENARD Robin</t>
  </si>
  <si>
    <t>22Z</t>
  </si>
  <si>
    <t>VIVIEN Angele</t>
  </si>
  <si>
    <t>99V</t>
  </si>
  <si>
    <t>VESPA Robin</t>
  </si>
  <si>
    <t>saint-Nom-la-B.</t>
  </si>
  <si>
    <t>VALLENTIN Tom</t>
  </si>
  <si>
    <t>52V</t>
  </si>
  <si>
    <t>VALLENTIN Rafaël</t>
  </si>
  <si>
    <t>17V</t>
  </si>
  <si>
    <t>VALLEE Clément</t>
  </si>
  <si>
    <t>14V</t>
  </si>
  <si>
    <t>THOQUET Gianluca</t>
  </si>
  <si>
    <t>21T</t>
  </si>
  <si>
    <t>THEYTAZ Hugo</t>
  </si>
  <si>
    <t>61T</t>
  </si>
  <si>
    <t>SUZZI Eliott</t>
  </si>
  <si>
    <t>40S</t>
  </si>
  <si>
    <t>SUZANNE Jérémy</t>
  </si>
  <si>
    <t>23S</t>
  </si>
  <si>
    <t>SIMON Paul</t>
  </si>
  <si>
    <t>82S</t>
  </si>
  <si>
    <t>SELLEM Nicolas</t>
  </si>
  <si>
    <t>SELLEM Hugo</t>
  </si>
  <si>
    <t>57S</t>
  </si>
  <si>
    <t>SCHRAMME Ylieb</t>
  </si>
  <si>
    <t>69S</t>
  </si>
  <si>
    <t>SAUPHANOR Malo</t>
  </si>
  <si>
    <t>RONCO Lorencyo</t>
  </si>
  <si>
    <t>73R</t>
  </si>
  <si>
    <t>RODOLFO Matis</t>
  </si>
  <si>
    <t>06R</t>
  </si>
  <si>
    <t>RICHARD Mathis</t>
  </si>
  <si>
    <t>49R</t>
  </si>
  <si>
    <t>RIAHI LAMALCHI Medhi</t>
  </si>
  <si>
    <t>85R</t>
  </si>
  <si>
    <t>RECH Stanislas</t>
  </si>
  <si>
    <t>47R</t>
  </si>
  <si>
    <t>RECH Alexandre</t>
  </si>
  <si>
    <t>59R</t>
  </si>
  <si>
    <t>PRETRE Martin</t>
  </si>
  <si>
    <t>77P</t>
  </si>
  <si>
    <t>PLASSON Sacha</t>
  </si>
  <si>
    <t>35P</t>
  </si>
  <si>
    <t>PIERARD Thomas</t>
  </si>
  <si>
    <t>38P</t>
  </si>
  <si>
    <t>PERRIN Maxime</t>
  </si>
  <si>
    <t>33P</t>
  </si>
  <si>
    <t>PARRAVANO Sébastien</t>
  </si>
  <si>
    <t>05P</t>
  </si>
  <si>
    <t>PARRAVANO Côme</t>
  </si>
  <si>
    <t>PARRAVANO Auxence</t>
  </si>
  <si>
    <t>70P</t>
  </si>
  <si>
    <t>PAITEL Théo</t>
  </si>
  <si>
    <t>27P</t>
  </si>
  <si>
    <t>NATHAN Solal</t>
  </si>
  <si>
    <t>81N</t>
  </si>
  <si>
    <t>MOUTON Robin</t>
  </si>
  <si>
    <t>66M</t>
  </si>
  <si>
    <t>MORTAIN Aaron</t>
  </si>
  <si>
    <t>02M</t>
  </si>
  <si>
    <t>MORGAND Loïc</t>
  </si>
  <si>
    <t>MORFOUACE Anthony</t>
  </si>
  <si>
    <t>16M</t>
  </si>
  <si>
    <t>MONGRUEL Nathan</t>
  </si>
  <si>
    <t>62M</t>
  </si>
  <si>
    <t>MOGNER-LEVEQUE Ambre</t>
  </si>
  <si>
    <t>81M</t>
  </si>
  <si>
    <t>MESSAZ Amaury</t>
  </si>
  <si>
    <t>38M</t>
  </si>
  <si>
    <t>MELTZ Antoine</t>
  </si>
  <si>
    <t>MEIMOUN Jonah</t>
  </si>
  <si>
    <t>26M</t>
  </si>
  <si>
    <t>MARTINEZ Maxime</t>
  </si>
  <si>
    <t>MARCADE Alexandre</t>
  </si>
  <si>
    <t>95M</t>
  </si>
  <si>
    <t>LOPEZ DARCHY Rafael</t>
  </si>
  <si>
    <t>86L</t>
  </si>
  <si>
    <t>LETHUILLIER Noé</t>
  </si>
  <si>
    <t>61L</t>
  </si>
  <si>
    <t>LENJU NGANDEU Félix-Emanuel</t>
  </si>
  <si>
    <t>58L</t>
  </si>
  <si>
    <t>LELAQUAIS Nicolas</t>
  </si>
  <si>
    <t>39L</t>
  </si>
  <si>
    <t>LEGLISE Paul</t>
  </si>
  <si>
    <t>LEFEBVRE Corentin</t>
  </si>
  <si>
    <t>96L</t>
  </si>
  <si>
    <t>LE BOULANGER Sacha</t>
  </si>
  <si>
    <t>75L</t>
  </si>
  <si>
    <t>LE BOULANGER Paul</t>
  </si>
  <si>
    <t>42L</t>
  </si>
  <si>
    <t>LAPORTE octave</t>
  </si>
  <si>
    <t>53L</t>
  </si>
  <si>
    <t>LANTAIRÉS Valentin</t>
  </si>
  <si>
    <t>63L</t>
  </si>
  <si>
    <t>KOULIBALY BENARD Naya</t>
  </si>
  <si>
    <t>87K</t>
  </si>
  <si>
    <t>KOULIBALY BENARD Mady</t>
  </si>
  <si>
    <t>69K</t>
  </si>
  <si>
    <t>KESSLER Lexie</t>
  </si>
  <si>
    <t>61K</t>
  </si>
  <si>
    <t>KADDED Pierre</t>
  </si>
  <si>
    <t>57K</t>
  </si>
  <si>
    <t>JOURDAN Vincent</t>
  </si>
  <si>
    <t>55J</t>
  </si>
  <si>
    <t>JACQUELIN Thibault</t>
  </si>
  <si>
    <t>51J</t>
  </si>
  <si>
    <t>HUEBRA Badis</t>
  </si>
  <si>
    <t>18H</t>
  </si>
  <si>
    <t>HUE Andréa</t>
  </si>
  <si>
    <t>02H</t>
  </si>
  <si>
    <t>HOZER Titouan</t>
  </si>
  <si>
    <t>73H</t>
  </si>
  <si>
    <t>HENON Célian</t>
  </si>
  <si>
    <t>78H</t>
  </si>
  <si>
    <t>HELIES Julien</t>
  </si>
  <si>
    <t>57H</t>
  </si>
  <si>
    <t>HEDOIRE Côme</t>
  </si>
  <si>
    <t>71H</t>
  </si>
  <si>
    <t>GUILLOT César</t>
  </si>
  <si>
    <t>10G</t>
  </si>
  <si>
    <t>GUILLIER Tom</t>
  </si>
  <si>
    <t>01G</t>
  </si>
  <si>
    <t>GUILLIER Nathan</t>
  </si>
  <si>
    <t>34G</t>
  </si>
  <si>
    <t>GUILLEMOT Kénoan</t>
  </si>
  <si>
    <t>92G</t>
  </si>
  <si>
    <t>GRANDIAU Stéphane</t>
  </si>
  <si>
    <t>98G</t>
  </si>
  <si>
    <t>FULERO Camille</t>
  </si>
  <si>
    <t>53F</t>
  </si>
  <si>
    <t>FULERO Robin</t>
  </si>
  <si>
    <t>21F</t>
  </si>
  <si>
    <r>
      <t>FOUILL</t>
    </r>
    <r>
      <rPr>
        <sz val="11"/>
        <rFont val="Calibri"/>
        <family val="2"/>
      </rPr>
      <t>É Marceau</t>
    </r>
  </si>
  <si>
    <t>06F</t>
  </si>
  <si>
    <t>FAURE Timothée</t>
  </si>
  <si>
    <t>71F</t>
  </si>
  <si>
    <t>ENRICI BELOM Alessandro</t>
  </si>
  <si>
    <t>17E</t>
  </si>
  <si>
    <t>DUCAMP Luka</t>
  </si>
  <si>
    <t>08D</t>
  </si>
  <si>
    <t>DRACHLINE Charlie</t>
  </si>
  <si>
    <t>DORMARD Léon</t>
  </si>
  <si>
    <t>04D</t>
  </si>
  <si>
    <t>DI RUGGIERO Arthur</t>
  </si>
  <si>
    <t>59D</t>
  </si>
  <si>
    <t>DEMONT-ASCIONE Léo</t>
  </si>
  <si>
    <t>07D</t>
  </si>
  <si>
    <t>DECOSTER Timothée</t>
  </si>
  <si>
    <t>61D</t>
  </si>
  <si>
    <t>DECOSTER Sylvain</t>
  </si>
  <si>
    <t>60D</t>
  </si>
  <si>
    <t>DE SOUSA André</t>
  </si>
  <si>
    <t>02D</t>
  </si>
  <si>
    <t>COURBERAND Archibald</t>
  </si>
  <si>
    <t>44C</t>
  </si>
  <si>
    <t>COURBERAND Aimeric</t>
  </si>
  <si>
    <t>20C</t>
  </si>
  <si>
    <t>CEZANNE Pierre</t>
  </si>
  <si>
    <t>90C</t>
  </si>
  <si>
    <t>CEZANNE Margaux</t>
  </si>
  <si>
    <t>97C</t>
  </si>
  <si>
    <t>CARIOU Mathurin</t>
  </si>
  <si>
    <t>64C</t>
  </si>
  <si>
    <t>CALVO Martin</t>
  </si>
  <si>
    <t>48C</t>
  </si>
  <si>
    <t>CALVO Mario</t>
  </si>
  <si>
    <t>25C</t>
  </si>
  <si>
    <t>BUTRAK Tom</t>
  </si>
  <si>
    <t>BURGOT Jules</t>
  </si>
  <si>
    <t>58B</t>
  </si>
  <si>
    <t>BREN Marlon</t>
  </si>
  <si>
    <t>62B</t>
  </si>
  <si>
    <t>BLANC Solal</t>
  </si>
  <si>
    <t>BLANC Raphaël</t>
  </si>
  <si>
    <t>22B</t>
  </si>
  <si>
    <t>BLAISE Aurélien</t>
  </si>
  <si>
    <t>BIGUET Pierre</t>
  </si>
  <si>
    <t>02B</t>
  </si>
  <si>
    <t>BEUCHER Noa</t>
  </si>
  <si>
    <t>07B</t>
  </si>
  <si>
    <t>BEUCHER Emmanuel</t>
  </si>
  <si>
    <t>14B</t>
  </si>
  <si>
    <t>19990000214 </t>
  </si>
  <si>
    <t>BAZIN Thibault</t>
  </si>
  <si>
    <t>74B</t>
  </si>
  <si>
    <t>BAYARD Paul</t>
  </si>
  <si>
    <t>50B</t>
  </si>
  <si>
    <t>BAUDROUS Aurélien</t>
  </si>
  <si>
    <t>78B</t>
  </si>
  <si>
    <t>BARTHE Kyliann</t>
  </si>
  <si>
    <t>15B</t>
  </si>
  <si>
    <t> 20170009415</t>
  </si>
  <si>
    <t>BARIOUX Jean</t>
  </si>
  <si>
    <t>04B</t>
  </si>
  <si>
    <t>BALLAND César</t>
  </si>
  <si>
    <t>ARVIEU Hugo</t>
  </si>
  <si>
    <t>27A</t>
  </si>
  <si>
    <t>Montesson</t>
  </si>
  <si>
    <t>TROMAS Fabien</t>
  </si>
  <si>
    <t>25T</t>
  </si>
  <si>
    <t>SAND Cédric</t>
  </si>
  <si>
    <t>76S</t>
  </si>
  <si>
    <t>ROUX Alexandre</t>
  </si>
  <si>
    <t>43R</t>
  </si>
  <si>
    <t>ROUSSEAU Yoan</t>
  </si>
  <si>
    <t>65R</t>
  </si>
  <si>
    <t>ROQUES Valentin</t>
  </si>
  <si>
    <t>18R</t>
  </si>
  <si>
    <t>RIPOTEAU Lucas</t>
  </si>
  <si>
    <t>91R</t>
  </si>
  <si>
    <t>RICHARD LE MAITRE Noah</t>
  </si>
  <si>
    <t>74R</t>
  </si>
  <si>
    <t>RENAUDIER Aaron</t>
  </si>
  <si>
    <t>51R</t>
  </si>
  <si>
    <t>PRODAN Platon</t>
  </si>
  <si>
    <t>49P</t>
  </si>
  <si>
    <t>PREVAULT Liam</t>
  </si>
  <si>
    <t>01P</t>
  </si>
  <si>
    <t>PETITBOIS Jack</t>
  </si>
  <si>
    <t>15P</t>
  </si>
  <si>
    <t>PETITBOIS Guillaume</t>
  </si>
  <si>
    <t>18P</t>
  </si>
  <si>
    <t>30P</t>
  </si>
  <si>
    <t>PERNET Titouan</t>
  </si>
  <si>
    <t>73P</t>
  </si>
  <si>
    <t>PERNET Jules</t>
  </si>
  <si>
    <t>72P</t>
  </si>
  <si>
    <t>PERCHE Maxime</t>
  </si>
  <si>
    <t>64P</t>
  </si>
  <si>
    <t>NIBART Léon</t>
  </si>
  <si>
    <t>73N</t>
  </si>
  <si>
    <t>MITEL Lilian</t>
  </si>
  <si>
    <t>12M</t>
  </si>
  <si>
    <t>MALARD Hadrien</t>
  </si>
  <si>
    <t>86M</t>
  </si>
  <si>
    <t>LOUREIRO COSTA Romain</t>
  </si>
  <si>
    <t>78L</t>
  </si>
  <si>
    <t>LOUREIRO COSTA Antony</t>
  </si>
  <si>
    <t>98L</t>
  </si>
  <si>
    <t>LEBLAN Frederic</t>
  </si>
  <si>
    <t>33L</t>
  </si>
  <si>
    <t>LAPAPELIERE Quentin</t>
  </si>
  <si>
    <t>92L</t>
  </si>
  <si>
    <t>Montesson (Ext)</t>
  </si>
  <si>
    <t>JULIEN Mathieu</t>
  </si>
  <si>
    <t>30J</t>
  </si>
  <si>
    <t>JAGUENAUD Lucas</t>
  </si>
  <si>
    <t>01J</t>
  </si>
  <si>
    <t>JAGLIN Tristan</t>
  </si>
  <si>
    <t>29J</t>
  </si>
  <si>
    <t>HURTAUD Nolhan</t>
  </si>
  <si>
    <t>HODIERNE Zackary</t>
  </si>
  <si>
    <t>56H</t>
  </si>
  <si>
    <t>HERMITTE Loris</t>
  </si>
  <si>
    <t>HENRY Sylvain</t>
  </si>
  <si>
    <t>76H</t>
  </si>
  <si>
    <t>HENRY Paul</t>
  </si>
  <si>
    <t>HENRY Mathis</t>
  </si>
  <si>
    <t>60H</t>
  </si>
  <si>
    <t>GILLARDEAU Valentin</t>
  </si>
  <si>
    <t>47G</t>
  </si>
  <si>
    <t>GHOUTI James</t>
  </si>
  <si>
    <t>45G</t>
  </si>
  <si>
    <t>FERNANDEZ FERREIRA Leandro</t>
  </si>
  <si>
    <t>62F</t>
  </si>
  <si>
    <t>DUTEL Oscar</t>
  </si>
  <si>
    <t>85D</t>
  </si>
  <si>
    <t>DUFETELLE Tristan</t>
  </si>
  <si>
    <t>17D</t>
  </si>
  <si>
    <t>DOREAU Ethan</t>
  </si>
  <si>
    <t>49D</t>
  </si>
  <si>
    <t>DOIZELET VITORINO Lisandro</t>
  </si>
  <si>
    <t>66D</t>
  </si>
  <si>
    <t>DEL MONTE Tino</t>
  </si>
  <si>
    <t>63D</t>
  </si>
  <si>
    <t>DELESTREE Nicolas</t>
  </si>
  <si>
    <t>DELESTREE Christophe</t>
  </si>
  <si>
    <t>75D</t>
  </si>
  <si>
    <t>CHAMBRAUD Malo</t>
  </si>
  <si>
    <t>06C</t>
  </si>
  <si>
    <t>CHABOD Timothée</t>
  </si>
  <si>
    <t>84C</t>
  </si>
  <si>
    <t>CARUEL Yolann</t>
  </si>
  <si>
    <t>CARRIER Pascal</t>
  </si>
  <si>
    <t>82C</t>
  </si>
  <si>
    <t>CARRIER Eliott</t>
  </si>
  <si>
    <t>88C</t>
  </si>
  <si>
    <t>CAILLEAUX Jules</t>
  </si>
  <si>
    <t>98C</t>
  </si>
  <si>
    <t>BOUTOLLEAU Victor</t>
  </si>
  <si>
    <t>96B</t>
  </si>
  <si>
    <t>BOUTOLLEAU Martin</t>
  </si>
  <si>
    <t>BEVILLE Lenny</t>
  </si>
  <si>
    <t>40B</t>
  </si>
  <si>
    <t>BESNARD Luka</t>
  </si>
  <si>
    <t>05B</t>
  </si>
  <si>
    <t>BARON Jules</t>
  </si>
  <si>
    <t>01B</t>
  </si>
  <si>
    <t>ADELAIDE-BEAUBRUN Tristan</t>
  </si>
  <si>
    <t>10A</t>
  </si>
  <si>
    <t>Les Clayes</t>
  </si>
  <si>
    <t>WALTHER Patricia</t>
  </si>
  <si>
    <t>23W</t>
  </si>
  <si>
    <t>WALTHER Mathias</t>
  </si>
  <si>
    <t>97W</t>
  </si>
  <si>
    <t>VINCENT Télio</t>
  </si>
  <si>
    <t>26V</t>
  </si>
  <si>
    <t>VILLEMONT Enzo</t>
  </si>
  <si>
    <t>31V</t>
  </si>
  <si>
    <t>VAN DENWYGAERT Matteo</t>
  </si>
  <si>
    <t>TOMASIO RUSCONI Enzo</t>
  </si>
  <si>
    <t>93T</t>
  </si>
  <si>
    <t>THEPOT Lola</t>
  </si>
  <si>
    <t>86T</t>
  </si>
  <si>
    <t>SINGARAME Santhosh</t>
  </si>
  <si>
    <t>08S</t>
  </si>
  <si>
    <t>SCHIFANO Baptiste</t>
  </si>
  <si>
    <t>16S</t>
  </si>
  <si>
    <t>SCHIFANO Antoine</t>
  </si>
  <si>
    <t>12S</t>
  </si>
  <si>
    <t>SAMBA Adam</t>
  </si>
  <si>
    <t>96S</t>
  </si>
  <si>
    <t>SALEZ MARQUES Léo</t>
  </si>
  <si>
    <t>09S</t>
  </si>
  <si>
    <t>ROULLIN Raphaël</t>
  </si>
  <si>
    <t>ROULLIN Maxime</t>
  </si>
  <si>
    <t>30R</t>
  </si>
  <si>
    <t>ROULLIN Agnès</t>
  </si>
  <si>
    <t>03R</t>
  </si>
  <si>
    <t>RONGERE Amaury</t>
  </si>
  <si>
    <t>RAMAND Alexis</t>
  </si>
  <si>
    <t>80R</t>
  </si>
  <si>
    <t>POMAREL Emma</t>
  </si>
  <si>
    <t>14P</t>
  </si>
  <si>
    <t>PIOT LIEGOIS Mathéïs</t>
  </si>
  <si>
    <t>98P</t>
  </si>
  <si>
    <t>PEULOT Malika</t>
  </si>
  <si>
    <t>PEULOT Maël</t>
  </si>
  <si>
    <t>52P</t>
  </si>
  <si>
    <t>PEULOT Laïla</t>
  </si>
  <si>
    <t>51P</t>
  </si>
  <si>
    <t>PEULOT Célia</t>
  </si>
  <si>
    <t>61P</t>
  </si>
  <si>
    <t>PERSCH Ethan</t>
  </si>
  <si>
    <t>21P</t>
  </si>
  <si>
    <t>PELLETIER Nolan</t>
  </si>
  <si>
    <t>PANIS Adam</t>
  </si>
  <si>
    <t>36P</t>
  </si>
  <si>
    <t>PAGEOT Louis</t>
  </si>
  <si>
    <t>25P</t>
  </si>
  <si>
    <t>NORMAND Jalys</t>
  </si>
  <si>
    <t>95N</t>
  </si>
  <si>
    <t>MURAT Nolan</t>
  </si>
  <si>
    <t>74M</t>
  </si>
  <si>
    <t>MORINEAU HANSE Loïc</t>
  </si>
  <si>
    <t>06M</t>
  </si>
  <si>
    <t>MOREL Axel</t>
  </si>
  <si>
    <t>04M</t>
  </si>
  <si>
    <t>MERCIER Léo</t>
  </si>
  <si>
    <t>58M</t>
  </si>
  <si>
    <t>MENDOZA Marcel</t>
  </si>
  <si>
    <t>07M</t>
  </si>
  <si>
    <t>MENDOZA Leon</t>
  </si>
  <si>
    <t>03M</t>
  </si>
  <si>
    <t>MEHALLA Shahin</t>
  </si>
  <si>
    <t>53M</t>
  </si>
  <si>
    <t>MARQUIS Tom</t>
  </si>
  <si>
    <t>01M</t>
  </si>
  <si>
    <t>MARIE Raphaël</t>
  </si>
  <si>
    <t>MAINDOU Thibault</t>
  </si>
  <si>
    <t>84M</t>
  </si>
  <si>
    <t>LETAIEF Fedy</t>
  </si>
  <si>
    <t>LEROUX Manolo</t>
  </si>
  <si>
    <t>11L</t>
  </si>
  <si>
    <t>LEROUX Jean Philippe</t>
  </si>
  <si>
    <t>44L</t>
  </si>
  <si>
    <t>LENGLET NUNES Rubens</t>
  </si>
  <si>
    <t>LEMONNIER Hugo</t>
  </si>
  <si>
    <t>82L</t>
  </si>
  <si>
    <t>LELLIS Jules</t>
  </si>
  <si>
    <t>88L</t>
  </si>
  <si>
    <t>LELLIS ANGEBAULT Hanaé</t>
  </si>
  <si>
    <t>97L</t>
  </si>
  <si>
    <t>LELLIS ANGEBAULT Aldric</t>
  </si>
  <si>
    <t>LE ROUX Clément</t>
  </si>
  <si>
    <t>LE DUFF Nathaël</t>
  </si>
  <si>
    <t>46L</t>
  </si>
  <si>
    <t>LE DUFF Fabien</t>
  </si>
  <si>
    <t>48L</t>
  </si>
  <si>
    <t>LE CAIGNARD Antoine</t>
  </si>
  <si>
    <t>16L</t>
  </si>
  <si>
    <t>LAUTIER Adriel</t>
  </si>
  <si>
    <t>62L</t>
  </si>
  <si>
    <t>LACOUR Liouba</t>
  </si>
  <si>
    <t>LACOUR Dima</t>
  </si>
  <si>
    <t>12L</t>
  </si>
  <si>
    <t>KOUYATE Enzo</t>
  </si>
  <si>
    <t>04K</t>
  </si>
  <si>
    <t>JONAS LEDUC Malo</t>
  </si>
  <si>
    <t>06J</t>
  </si>
  <si>
    <t>IGLESIAS Pablo</t>
  </si>
  <si>
    <t>63I</t>
  </si>
  <si>
    <t>IGLESIAS Nicolas</t>
  </si>
  <si>
    <t>50I</t>
  </si>
  <si>
    <t>IGLESIAS Esteban</t>
  </si>
  <si>
    <t>47I</t>
  </si>
  <si>
    <t>HOUITTE Mayline</t>
  </si>
  <si>
    <t>89H</t>
  </si>
  <si>
    <t>HADJIH Cyran</t>
  </si>
  <si>
    <t>41H</t>
  </si>
  <si>
    <t>GUIONNET Jules</t>
  </si>
  <si>
    <t>43G</t>
  </si>
  <si>
    <t>GUIONNET Blanche</t>
  </si>
  <si>
    <t>GRIMALDI Naël</t>
  </si>
  <si>
    <t>GRIMALDI Mathieu</t>
  </si>
  <si>
    <t>GRIMALDI Liam</t>
  </si>
  <si>
    <t>GRANDIAU Colin</t>
  </si>
  <si>
    <t>84G</t>
  </si>
  <si>
    <t>GOSLIN Louis</t>
  </si>
  <si>
    <t>65G</t>
  </si>
  <si>
    <t>GERMAIN Louis</t>
  </si>
  <si>
    <t>23G</t>
  </si>
  <si>
    <t>GENIPA Hugo</t>
  </si>
  <si>
    <t>GARRIDO Pablo</t>
  </si>
  <si>
    <t>GARCIA LE GUILLOUZIC Leo</t>
  </si>
  <si>
    <t>FOURNIER Lucas</t>
  </si>
  <si>
    <t>34F</t>
  </si>
  <si>
    <t>FOURCADE Florentyn</t>
  </si>
  <si>
    <t>68F</t>
  </si>
  <si>
    <t>FOULATIER Alexis</t>
  </si>
  <si>
    <t>30F</t>
  </si>
  <si>
    <t>FAUGERES Benjamin</t>
  </si>
  <si>
    <t>37F</t>
  </si>
  <si>
    <t>DUVAL Léo</t>
  </si>
  <si>
    <t>DUVAL Laurent</t>
  </si>
  <si>
    <t>65D</t>
  </si>
  <si>
    <t>DOS SANTOS Raphaël</t>
  </si>
  <si>
    <t>30D</t>
  </si>
  <si>
    <t>DELICATO Maxime</t>
  </si>
  <si>
    <t>41D</t>
  </si>
  <si>
    <t>DELICATO Lucas</t>
  </si>
  <si>
    <t>55D</t>
  </si>
  <si>
    <t>DELANNOY Sasha</t>
  </si>
  <si>
    <t>40D</t>
  </si>
  <si>
    <t>DE SAINT GIRONS Raphaël</t>
  </si>
  <si>
    <t>32D</t>
  </si>
  <si>
    <t>DE FIGUEIREDO Rafael</t>
  </si>
  <si>
    <t>51D</t>
  </si>
  <si>
    <t>DE AZEVEDO Hugo</t>
  </si>
  <si>
    <t>29D</t>
  </si>
  <si>
    <t>DAIFI Malik</t>
  </si>
  <si>
    <t>94D</t>
  </si>
  <si>
    <t>DA SILVA DE MOURA Ruben</t>
  </si>
  <si>
    <t>DA COSTA Adrien</t>
  </si>
  <si>
    <t>14D</t>
  </si>
  <si>
    <t>COUTELAS Timothée</t>
  </si>
  <si>
    <t>35C</t>
  </si>
  <si>
    <t>COUTELAS Sacha</t>
  </si>
  <si>
    <t>22C</t>
  </si>
  <si>
    <t>COTELLE Lola</t>
  </si>
  <si>
    <t>COTELLE Leo</t>
  </si>
  <si>
    <t>85C</t>
  </si>
  <si>
    <t>COTELLE Julien</t>
  </si>
  <si>
    <t>73C</t>
  </si>
  <si>
    <t>COSTA VEILLARD Naël</t>
  </si>
  <si>
    <t>COSTA Kyllian</t>
  </si>
  <si>
    <t>80C</t>
  </si>
  <si>
    <t>COQUET Evan</t>
  </si>
  <si>
    <t>62C</t>
  </si>
  <si>
    <t>CHOPIN Jules</t>
  </si>
  <si>
    <t>51C</t>
  </si>
  <si>
    <t>CHATELIN Mathieu</t>
  </si>
  <si>
    <t>75C</t>
  </si>
  <si>
    <t>CHABAS Léo</t>
  </si>
  <si>
    <t>CASU Paul</t>
  </si>
  <si>
    <t>12C</t>
  </si>
  <si>
    <t>CARRIERE Timéo</t>
  </si>
  <si>
    <t>03C</t>
  </si>
  <si>
    <t>CARRIERE Maxence</t>
  </si>
  <si>
    <t>CALDAS Arthur</t>
  </si>
  <si>
    <t>CALDAS Anthony</t>
  </si>
  <si>
    <t>CABARET Adrien</t>
  </si>
  <si>
    <t>BOYER Mattéo</t>
  </si>
  <si>
    <t>72B</t>
  </si>
  <si>
    <t>BOURREAU Solenn</t>
  </si>
  <si>
    <t>BOUDET MATHIAS</t>
  </si>
  <si>
    <t>66B</t>
  </si>
  <si>
    <t>BERTRAND Nathanaël</t>
  </si>
  <si>
    <t>67B</t>
  </si>
  <si>
    <t>BERSON Francois</t>
  </si>
  <si>
    <t>86B</t>
  </si>
  <si>
    <t>BAZIN Arthur</t>
  </si>
  <si>
    <t>BAZIN Annaé</t>
  </si>
  <si>
    <t>BALCOU Léïa</t>
  </si>
  <si>
    <t>65B</t>
  </si>
  <si>
    <t>BALCOU Frédéric</t>
  </si>
  <si>
    <t>BALCOU Amaël</t>
  </si>
  <si>
    <t>ARNOLD Yonah</t>
  </si>
  <si>
    <t>51A</t>
  </si>
  <si>
    <t>ARCHIMÈDE Liam</t>
  </si>
  <si>
    <t>A engager</t>
  </si>
  <si>
    <t>Points</t>
  </si>
  <si>
    <t>Tarif</t>
  </si>
  <si>
    <t>Niveau</t>
  </si>
  <si>
    <t>Genre</t>
  </si>
  <si>
    <t>Catégorie</t>
  </si>
  <si>
    <t>Club</t>
  </si>
  <si>
    <t>Nom Prénom</t>
  </si>
  <si>
    <t>N°</t>
  </si>
  <si>
    <t>Place</t>
  </si>
  <si>
    <t>NIP</t>
  </si>
  <si>
    <t>ID unique</t>
  </si>
  <si>
    <t>info1</t>
  </si>
  <si>
    <t>info2</t>
  </si>
  <si>
    <t>info3</t>
  </si>
  <si>
    <t>plaque</t>
  </si>
  <si>
    <t>NOM Prénom</t>
  </si>
  <si>
    <t>club</t>
  </si>
  <si>
    <t>catégorie</t>
  </si>
  <si>
    <t>race</t>
  </si>
  <si>
    <t>position</t>
  </si>
  <si>
    <t>M1</t>
  </si>
  <si>
    <t>M2</t>
  </si>
  <si>
    <t>M3</t>
  </si>
  <si>
    <t>total</t>
  </si>
  <si>
    <t>résultat</t>
  </si>
  <si>
    <t>1/4 race</t>
  </si>
  <si>
    <t>1/2 race</t>
  </si>
  <si>
    <t>F race</t>
  </si>
  <si>
    <t>C</t>
  </si>
  <si>
    <t>A</t>
  </si>
  <si>
    <t>Abs</t>
  </si>
  <si>
    <t>829</t>
  </si>
  <si>
    <t>St Nom</t>
  </si>
  <si>
    <t>M 6</t>
  </si>
  <si>
    <t>M 7</t>
  </si>
  <si>
    <t>1/2 5</t>
  </si>
  <si>
    <t>1/2 8</t>
  </si>
  <si>
    <t>1/2 6</t>
  </si>
  <si>
    <t>M 5</t>
  </si>
  <si>
    <t>1/2 7</t>
  </si>
  <si>
    <t>M 8</t>
  </si>
  <si>
    <t>Classement G</t>
  </si>
  <si>
    <t>nc</t>
  </si>
  <si>
    <t>Année de naiss.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</si>
</sst>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27" x14ac:knownFonts="1">
    <font>
      <sz val="10"/>
      <name val="MS Sans Serif"/>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MS Sans Serif"/>
    </font>
    <font>
      <sz val="11"/>
      <name val="Calibri"/>
      <family val="2"/>
      <scheme val="minor"/>
    </font>
    <font>
      <b/>
      <sz val="11"/>
      <name val="Calibri"/>
      <family val="2"/>
    </font>
    <font>
      <b/>
      <sz val="11"/>
      <name val="Calibri"/>
      <family val="2"/>
      <scheme val="minor"/>
    </font>
    <font>
      <sz val="11"/>
      <name val="Calibri"/>
      <family val="2"/>
    </font>
    <font>
      <sz val="11"/>
      <color rgb="FF0000FF"/>
      <name val="Calibri"/>
      <family val="2"/>
      <scheme val="minor"/>
    </font>
    <font>
      <sz val="11"/>
      <color rgb="FFFF0000"/>
      <name val="Calibri"/>
      <family val="2"/>
    </font>
    <font>
      <sz val="11"/>
      <color rgb="FF000000"/>
      <name val="Calibri"/>
      <family val="2"/>
    </font>
    <font>
      <sz val="11"/>
      <color rgb="FF0000FF"/>
      <name val="Calibri"/>
      <family val="2"/>
    </font>
    <font>
      <sz val="11"/>
      <color indexed="12"/>
      <name val="Calibri"/>
      <family val="2"/>
      <scheme val="minor"/>
    </font>
    <font>
      <sz val="11"/>
      <color rgb="FF0070C0"/>
      <name val="Calibri"/>
      <family val="2"/>
      <scheme val="minor"/>
    </font>
    <font>
      <sz val="11"/>
      <color rgb="FFC00000"/>
      <name val="Calibri"/>
      <family val="2"/>
      <scheme val="minor"/>
    </font>
    <font>
      <sz val="11"/>
      <color rgb="FFC00000"/>
      <name val="Calibri"/>
      <family val="2"/>
    </font>
    <font>
      <b/>
      <sz val="10"/>
      <name val="Calibri"/>
      <family val="2"/>
      <scheme val="minor"/>
    </font>
    <font>
      <sz val="10"/>
      <name val="MS Sans Serif"/>
      <family val="2"/>
    </font>
    <font>
      <b/>
      <sz val="9"/>
      <color indexed="81"/>
      <name val="Tahoma"/>
      <family val="2"/>
    </font>
    <font>
      <sz val="9"/>
      <color indexed="81"/>
      <name val="Tahoma"/>
      <family val="2"/>
    </font>
    <font>
      <b/>
      <sz val="9"/>
      <color indexed="81"/>
      <name val="Tahoma"/>
      <charset val="1"/>
    </font>
    <font>
      <sz val="9"/>
      <color indexed="81"/>
      <name val="Tahoma"/>
      <charset val="1"/>
    </font>
    <font>
      <sz val="8"/>
      <name val="MS Sans Serif"/>
    </font>
    <font>
      <b/>
      <sz val="11"/>
      <color rgb="FF0000FF"/>
      <name val="Calibri"/>
      <family val="2"/>
      <scheme val="minor"/>
    </font>
    <font>
      <b/>
      <sz val="11"/>
      <color rgb="FF0000FF"/>
      <name val="Calibri"/>
      <family val="2"/>
    </font>
  </fonts>
  <fills count="11">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FFC000"/>
        <bgColor rgb="FF000000"/>
      </patternFill>
    </fill>
    <fill>
      <patternFill patternType="solid">
        <fgColor theme="1"/>
        <bgColor indexed="64"/>
      </patternFill>
    </fill>
    <fill>
      <patternFill patternType="solid">
        <fgColor theme="0" tint="-0.499984740745262"/>
        <bgColor indexed="64"/>
      </patternFill>
    </fill>
    <fill>
      <patternFill patternType="solid">
        <fgColor theme="4"/>
        <bgColor indexed="64"/>
      </patternFill>
    </fill>
    <fill>
      <patternFill patternType="solid">
        <fgColor rgb="FF92D050"/>
        <bgColor indexed="64"/>
      </patternFill>
    </fill>
    <fill>
      <patternFill patternType="solid">
        <fgColor rgb="FFFF0000"/>
        <bgColor indexed="64"/>
      </patternFill>
    </fill>
    <fill>
      <patternFill patternType="solid">
        <fgColor theme="5"/>
        <bgColor indexed="64"/>
      </patternFill>
    </fill>
  </fills>
  <borders count="12">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5" fillId="0" borderId="0"/>
    <xf numFmtId="0" fontId="19" fillId="0" borderId="0"/>
  </cellStyleXfs>
  <cellXfs count="347">
    <xf numFmtId="0" fontId="0" fillId="0" borderId="0" xfId="0"/>
    <xf numFmtId="0" fontId="6" fillId="0" borderId="0" xfId="0" applyFont="1"/>
    <xf numFmtId="0" fontId="6" fillId="0" borderId="0" xfId="0" applyFont="1" applyAlignment="1">
      <alignment horizontal="center"/>
    </xf>
    <xf numFmtId="1" fontId="6" fillId="0" borderId="0" xfId="0" applyNumberFormat="1" applyFont="1" applyAlignment="1">
      <alignment horizontal="center"/>
    </xf>
    <xf numFmtId="49" fontId="6" fillId="0" borderId="0" xfId="0" applyNumberFormat="1" applyFont="1" applyAlignment="1">
      <alignment horizontal="center"/>
    </xf>
    <xf numFmtId="49" fontId="6" fillId="0" borderId="1" xfId="0" applyNumberFormat="1" applyFont="1" applyBorder="1" applyAlignment="1">
      <alignment horizontal="center"/>
    </xf>
    <xf numFmtId="49" fontId="6" fillId="0" borderId="2" xfId="0" applyNumberFormat="1" applyFont="1" applyBorder="1" applyAlignment="1">
      <alignment horizontal="center"/>
    </xf>
    <xf numFmtId="0" fontId="6" fillId="0" borderId="1" xfId="0" applyFont="1" applyBorder="1" applyAlignment="1">
      <alignment horizontal="center"/>
    </xf>
    <xf numFmtId="2" fontId="7" fillId="0" borderId="3" xfId="0" applyNumberFormat="1" applyFont="1" applyBorder="1" applyAlignment="1">
      <alignment horizontal="center"/>
    </xf>
    <xf numFmtId="0" fontId="6" fillId="0" borderId="4" xfId="0" applyFont="1" applyBorder="1"/>
    <xf numFmtId="0" fontId="6" fillId="0" borderId="4" xfId="0" applyFont="1" applyBorder="1" applyAlignment="1">
      <alignment horizontal="center"/>
    </xf>
    <xf numFmtId="1" fontId="6" fillId="0" borderId="4" xfId="0" applyNumberFormat="1" applyFont="1" applyBorder="1" applyAlignment="1">
      <alignment horizontal="center"/>
    </xf>
    <xf numFmtId="9" fontId="6" fillId="0" borderId="4" xfId="1" applyFont="1" applyBorder="1" applyAlignment="1">
      <alignment horizontal="left"/>
    </xf>
    <xf numFmtId="9" fontId="8" fillId="0" borderId="4" xfId="1" applyFont="1" applyBorder="1" applyAlignment="1">
      <alignment horizontal="left"/>
    </xf>
    <xf numFmtId="0" fontId="8" fillId="0" borderId="4" xfId="0" applyFont="1" applyBorder="1" applyAlignment="1">
      <alignment horizontal="center"/>
    </xf>
    <xf numFmtId="49" fontId="6" fillId="0" borderId="3"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0" fontId="8" fillId="0" borderId="3" xfId="0" applyFont="1" applyBorder="1" applyAlignment="1">
      <alignment horizontal="center"/>
    </xf>
    <xf numFmtId="0" fontId="9" fillId="0" borderId="0" xfId="0" applyFont="1" applyAlignment="1">
      <alignment horizontal="left"/>
    </xf>
    <xf numFmtId="164" fontId="6" fillId="0" borderId="0" xfId="0" applyNumberFormat="1" applyFont="1" applyAlignment="1">
      <alignment horizontal="left"/>
    </xf>
    <xf numFmtId="9" fontId="6" fillId="0" borderId="0" xfId="1" applyFont="1" applyAlignment="1">
      <alignment horizontal="left"/>
    </xf>
    <xf numFmtId="0" fontId="10" fillId="0" borderId="0" xfId="0" applyFont="1"/>
    <xf numFmtId="164" fontId="6" fillId="0" borderId="4" xfId="0" applyNumberFormat="1" applyFont="1" applyBorder="1" applyAlignment="1">
      <alignment horizontal="left"/>
    </xf>
    <xf numFmtId="49" fontId="6" fillId="0" borderId="4" xfId="0" applyNumberFormat="1" applyFont="1" applyBorder="1" applyAlignment="1">
      <alignment horizontal="left"/>
    </xf>
    <xf numFmtId="0" fontId="11" fillId="0" borderId="0" xfId="0" applyFont="1" applyAlignment="1">
      <alignment horizontal="center"/>
    </xf>
    <xf numFmtId="1" fontId="9" fillId="0" borderId="0" xfId="0" applyNumberFormat="1" applyFont="1" applyAlignment="1">
      <alignment horizontal="center"/>
    </xf>
    <xf numFmtId="0" fontId="9" fillId="0" borderId="0" xfId="0" applyFont="1" applyAlignment="1">
      <alignment horizontal="center"/>
    </xf>
    <xf numFmtId="0" fontId="11" fillId="0" borderId="0" xfId="0" applyFont="1" applyAlignment="1">
      <alignment horizontal="left"/>
    </xf>
    <xf numFmtId="164" fontId="9" fillId="0" borderId="0" xfId="0" applyNumberFormat="1" applyFont="1" applyAlignment="1">
      <alignment horizontal="left"/>
    </xf>
    <xf numFmtId="0" fontId="9" fillId="0" borderId="1" xfId="0" applyFont="1" applyBorder="1" applyAlignment="1">
      <alignment horizontal="center"/>
    </xf>
    <xf numFmtId="0" fontId="9" fillId="0" borderId="2" xfId="0" applyFont="1" applyBorder="1" applyAlignment="1">
      <alignment horizontal="center"/>
    </xf>
    <xf numFmtId="0" fontId="10" fillId="0" borderId="1" xfId="0" applyFont="1" applyBorder="1" applyAlignment="1">
      <alignment horizontal="center"/>
    </xf>
    <xf numFmtId="0" fontId="1" fillId="0" borderId="0" xfId="2"/>
    <xf numFmtId="0" fontId="13" fillId="0" borderId="0" xfId="0" applyFont="1" applyAlignment="1">
      <alignment horizontal="center"/>
    </xf>
    <xf numFmtId="1" fontId="13" fillId="0" borderId="0" xfId="0" applyNumberFormat="1" applyFont="1" applyAlignment="1">
      <alignment horizontal="center"/>
    </xf>
    <xf numFmtId="0" fontId="13" fillId="0" borderId="0" xfId="0" applyFont="1" applyAlignment="1">
      <alignment horizontal="left"/>
    </xf>
    <xf numFmtId="0" fontId="13" fillId="0" borderId="2" xfId="0" applyFont="1" applyBorder="1" applyAlignment="1">
      <alignment horizontal="center"/>
    </xf>
    <xf numFmtId="0" fontId="6" fillId="2" borderId="0" xfId="0" applyFont="1" applyFill="1"/>
    <xf numFmtId="0" fontId="9" fillId="2" borderId="0" xfId="0" applyFont="1" applyFill="1" applyAlignment="1">
      <alignment horizontal="center"/>
    </xf>
    <xf numFmtId="1" fontId="9" fillId="2" borderId="0" xfId="0" applyNumberFormat="1" applyFont="1" applyFill="1" applyAlignment="1">
      <alignment horizontal="center"/>
    </xf>
    <xf numFmtId="0" fontId="9" fillId="2" borderId="0" xfId="0" applyFont="1" applyFill="1" applyAlignment="1">
      <alignment horizontal="left"/>
    </xf>
    <xf numFmtId="164" fontId="9" fillId="2" borderId="0" xfId="0" applyNumberFormat="1" applyFont="1" applyFill="1" applyAlignment="1">
      <alignment horizontal="left"/>
    </xf>
    <xf numFmtId="0" fontId="6" fillId="2" borderId="1" xfId="0" applyFont="1" applyFill="1" applyBorder="1" applyAlignment="1">
      <alignment horizontal="center"/>
    </xf>
    <xf numFmtId="0" fontId="9" fillId="2" borderId="2" xfId="0" applyFont="1" applyFill="1" applyBorder="1" applyAlignment="1">
      <alignment horizontal="center"/>
    </xf>
    <xf numFmtId="0" fontId="10" fillId="0" borderId="0" xfId="0" applyFont="1" applyAlignment="1">
      <alignment horizontal="center"/>
    </xf>
    <xf numFmtId="0" fontId="9" fillId="3" borderId="0" xfId="0" applyFont="1" applyFill="1" applyAlignment="1">
      <alignment horizontal="center"/>
    </xf>
    <xf numFmtId="0" fontId="14" fillId="0" borderId="0" xfId="0" applyFont="1"/>
    <xf numFmtId="0" fontId="15" fillId="0" borderId="0" xfId="0" applyFont="1"/>
    <xf numFmtId="0" fontId="12" fillId="0" borderId="0" xfId="0" applyFont="1" applyAlignment="1">
      <alignment horizontal="center"/>
    </xf>
    <xf numFmtId="0" fontId="12" fillId="0" borderId="2" xfId="0" applyFont="1" applyBorder="1" applyAlignment="1">
      <alignment horizontal="center"/>
    </xf>
    <xf numFmtId="1" fontId="9" fillId="4" borderId="0" xfId="0" applyNumberFormat="1" applyFont="1" applyFill="1" applyAlignment="1">
      <alignment horizontal="center"/>
    </xf>
    <xf numFmtId="0" fontId="9" fillId="4" borderId="0" xfId="0" applyFont="1" applyFill="1" applyAlignment="1">
      <alignment horizontal="center"/>
    </xf>
    <xf numFmtId="0" fontId="9" fillId="4" borderId="2" xfId="0" applyFont="1" applyFill="1" applyBorder="1" applyAlignment="1">
      <alignment horizontal="center"/>
    </xf>
    <xf numFmtId="1" fontId="12" fillId="0" borderId="0" xfId="0" applyNumberFormat="1" applyFont="1" applyAlignment="1">
      <alignment horizontal="center"/>
    </xf>
    <xf numFmtId="0" fontId="10" fillId="2" borderId="1" xfId="0" applyFont="1" applyFill="1" applyBorder="1" applyAlignment="1">
      <alignment horizontal="center"/>
    </xf>
    <xf numFmtId="0" fontId="13" fillId="2" borderId="0" xfId="0" applyFont="1" applyFill="1" applyAlignment="1">
      <alignment horizontal="center"/>
    </xf>
    <xf numFmtId="1" fontId="13" fillId="2" borderId="0" xfId="0" applyNumberFormat="1" applyFont="1" applyFill="1" applyAlignment="1">
      <alignment horizontal="center"/>
    </xf>
    <xf numFmtId="0" fontId="13" fillId="2" borderId="0" xfId="0" applyFont="1" applyFill="1" applyAlignment="1">
      <alignment horizontal="left"/>
    </xf>
    <xf numFmtId="0" fontId="13" fillId="2" borderId="2" xfId="0" applyFont="1" applyFill="1" applyBorder="1" applyAlignment="1">
      <alignment horizontal="center"/>
    </xf>
    <xf numFmtId="1" fontId="12" fillId="2" borderId="0" xfId="0" applyNumberFormat="1" applyFont="1" applyFill="1" applyAlignment="1">
      <alignment horizontal="center"/>
    </xf>
    <xf numFmtId="0" fontId="6" fillId="0" borderId="0" xfId="2" applyFont="1" applyAlignment="1">
      <alignment horizontal="center"/>
    </xf>
    <xf numFmtId="1" fontId="6" fillId="0" borderId="0" xfId="2" applyNumberFormat="1" applyFont="1" applyAlignment="1">
      <alignment horizontal="center" vertical="center"/>
    </xf>
    <xf numFmtId="0" fontId="9" fillId="0" borderId="1" xfId="2" applyFont="1" applyBorder="1" applyAlignment="1">
      <alignment horizontal="left"/>
    </xf>
    <xf numFmtId="0" fontId="6" fillId="0" borderId="0" xfId="2" applyFont="1"/>
    <xf numFmtId="0" fontId="6" fillId="0" borderId="1" xfId="2" applyFont="1" applyBorder="1" applyAlignment="1">
      <alignment horizontal="center"/>
    </xf>
    <xf numFmtId="0" fontId="6" fillId="0" borderId="6" xfId="3" applyFont="1" applyBorder="1" applyAlignment="1">
      <alignment horizontal="center"/>
    </xf>
    <xf numFmtId="0" fontId="6" fillId="0" borderId="2" xfId="2" applyFont="1" applyBorder="1" applyAlignment="1">
      <alignment horizontal="center"/>
    </xf>
    <xf numFmtId="0" fontId="16" fillId="0" borderId="0" xfId="2" applyFont="1" applyAlignment="1">
      <alignment horizontal="center"/>
    </xf>
    <xf numFmtId="0" fontId="6" fillId="0" borderId="6" xfId="2" applyFont="1" applyBorder="1" applyAlignment="1">
      <alignment horizontal="center"/>
    </xf>
    <xf numFmtId="0" fontId="2" fillId="0" borderId="0" xfId="2" applyFont="1" applyAlignment="1">
      <alignment horizontal="center"/>
    </xf>
    <xf numFmtId="0" fontId="6" fillId="0" borderId="0" xfId="2" applyFont="1" applyAlignment="1">
      <alignment horizontal="center" vertical="center"/>
    </xf>
    <xf numFmtId="0" fontId="6" fillId="0" borderId="6" xfId="2" applyFont="1" applyBorder="1"/>
    <xf numFmtId="0" fontId="6" fillId="0" borderId="0" xfId="3" applyFont="1" applyAlignment="1">
      <alignment horizontal="center"/>
    </xf>
    <xf numFmtId="1" fontId="6" fillId="0" borderId="0" xfId="3" applyNumberFormat="1" applyFont="1" applyAlignment="1">
      <alignment horizontal="center"/>
    </xf>
    <xf numFmtId="164" fontId="6" fillId="0" borderId="0" xfId="3" applyNumberFormat="1" applyFont="1" applyAlignment="1">
      <alignment horizontal="left"/>
    </xf>
    <xf numFmtId="49" fontId="6" fillId="0" borderId="0" xfId="3" applyNumberFormat="1" applyFont="1" applyAlignment="1">
      <alignment horizontal="center"/>
    </xf>
    <xf numFmtId="0" fontId="6" fillId="0" borderId="2" xfId="3" applyFont="1" applyBorder="1" applyAlignment="1">
      <alignment horizontal="center"/>
    </xf>
    <xf numFmtId="0" fontId="6" fillId="0" borderId="1" xfId="3" applyFont="1" applyBorder="1" applyAlignment="1">
      <alignment horizontal="center"/>
    </xf>
    <xf numFmtId="0" fontId="6" fillId="0" borderId="0" xfId="2" applyFont="1" applyAlignment="1">
      <alignment horizontal="left" vertical="center"/>
    </xf>
    <xf numFmtId="0" fontId="9" fillId="0" borderId="0" xfId="2" applyFont="1" applyAlignment="1">
      <alignment horizontal="center" vertical="center"/>
    </xf>
    <xf numFmtId="1" fontId="6" fillId="0" borderId="0" xfId="2" applyNumberFormat="1" applyFont="1" applyAlignment="1">
      <alignment horizontal="center" vertical="center" wrapText="1"/>
    </xf>
    <xf numFmtId="1" fontId="6" fillId="0" borderId="0" xfId="2" applyNumberFormat="1" applyFont="1" applyAlignment="1">
      <alignment horizontal="center"/>
    </xf>
    <xf numFmtId="0" fontId="2" fillId="0" borderId="0" xfId="3" applyFont="1" applyAlignment="1">
      <alignment horizontal="center"/>
    </xf>
    <xf numFmtId="0" fontId="9" fillId="0" borderId="0" xfId="2" applyFont="1" applyAlignment="1">
      <alignment horizontal="left"/>
    </xf>
    <xf numFmtId="0" fontId="11" fillId="0" borderId="0" xfId="2" applyFont="1" applyAlignment="1">
      <alignment horizontal="left"/>
    </xf>
    <xf numFmtId="0" fontId="16" fillId="0" borderId="0" xfId="2" applyFont="1"/>
    <xf numFmtId="1" fontId="16" fillId="0" borderId="0" xfId="2" applyNumberFormat="1" applyFont="1" applyAlignment="1">
      <alignment horizontal="center"/>
    </xf>
    <xf numFmtId="0" fontId="16" fillId="0" borderId="1" xfId="2" applyFont="1" applyBorder="1" applyAlignment="1">
      <alignment horizontal="center"/>
    </xf>
    <xf numFmtId="0" fontId="16" fillId="0" borderId="2" xfId="2" applyFont="1" applyBorder="1" applyAlignment="1">
      <alignment horizontal="center"/>
    </xf>
    <xf numFmtId="0" fontId="1" fillId="0" borderId="0" xfId="2" applyAlignment="1">
      <alignment horizontal="center"/>
    </xf>
    <xf numFmtId="0" fontId="16" fillId="0" borderId="0" xfId="0" applyFont="1" applyAlignment="1">
      <alignment horizontal="center"/>
    </xf>
    <xf numFmtId="0" fontId="0" fillId="0" borderId="7" xfId="0" applyBorder="1"/>
    <xf numFmtId="0" fontId="0" fillId="3" borderId="7" xfId="0" applyFill="1" applyBorder="1" applyAlignment="1">
      <alignment horizontal="center"/>
    </xf>
    <xf numFmtId="1" fontId="3" fillId="3" borderId="7" xfId="0" applyNumberFormat="1" applyFont="1" applyFill="1" applyBorder="1" applyAlignment="1">
      <alignment horizontal="center"/>
    </xf>
    <xf numFmtId="0" fontId="3" fillId="3" borderId="7" xfId="0" applyFont="1" applyFill="1" applyBorder="1" applyAlignment="1">
      <alignment horizontal="center"/>
    </xf>
    <xf numFmtId="49" fontId="3" fillId="3" borderId="7" xfId="0" applyNumberFormat="1" applyFont="1" applyFill="1" applyBorder="1"/>
    <xf numFmtId="0" fontId="3" fillId="3" borderId="7" xfId="0" applyFont="1" applyFill="1" applyBorder="1"/>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3" borderId="10" xfId="0" applyFill="1" applyBorder="1"/>
    <xf numFmtId="0" fontId="6" fillId="0" borderId="0" xfId="0" applyFont="1" applyAlignment="1">
      <alignment vertical="top" wrapText="1"/>
    </xf>
    <xf numFmtId="0" fontId="6" fillId="3" borderId="7" xfId="4" applyFont="1" applyFill="1" applyBorder="1" applyAlignment="1">
      <alignment horizontal="center" vertical="top" wrapText="1"/>
    </xf>
    <xf numFmtId="1" fontId="6" fillId="3" borderId="7" xfId="4" applyNumberFormat="1" applyFont="1" applyFill="1" applyBorder="1" applyAlignment="1">
      <alignment horizontal="center" vertical="top" wrapText="1"/>
    </xf>
    <xf numFmtId="164" fontId="6" fillId="3" borderId="7" xfId="4" applyNumberFormat="1" applyFont="1" applyFill="1" applyBorder="1" applyAlignment="1">
      <alignment horizontal="center" vertical="top" wrapText="1"/>
    </xf>
    <xf numFmtId="49" fontId="6" fillId="3" borderId="7" xfId="4" applyNumberFormat="1" applyFont="1" applyFill="1" applyBorder="1" applyAlignment="1">
      <alignment horizontal="center" vertical="top" wrapText="1"/>
    </xf>
    <xf numFmtId="0" fontId="6" fillId="3" borderId="8" xfId="4" applyFont="1" applyFill="1" applyBorder="1" applyAlignment="1">
      <alignment horizontal="center" vertical="top" wrapText="1"/>
    </xf>
    <xf numFmtId="0" fontId="6" fillId="3" borderId="10" xfId="4" applyFont="1" applyFill="1" applyBorder="1" applyAlignment="1">
      <alignment horizontal="center" vertical="top" wrapText="1"/>
    </xf>
    <xf numFmtId="0" fontId="4" fillId="5" borderId="0" xfId="2" applyFont="1" applyFill="1"/>
    <xf numFmtId="0" fontId="6" fillId="5" borderId="0" xfId="2" applyFont="1" applyFill="1" applyAlignment="1">
      <alignment horizontal="left"/>
    </xf>
    <xf numFmtId="0" fontId="6" fillId="5" borderId="0" xfId="2" applyFont="1" applyFill="1"/>
    <xf numFmtId="0" fontId="4" fillId="5" borderId="0" xfId="2" applyFont="1" applyFill="1" applyAlignment="1">
      <alignment horizontal="left"/>
    </xf>
    <xf numFmtId="0" fontId="1" fillId="6" borderId="0" xfId="2" applyFill="1" applyAlignment="1">
      <alignment horizontal="left"/>
    </xf>
    <xf numFmtId="0" fontId="6" fillId="6" borderId="0" xfId="2" applyFont="1" applyFill="1" applyAlignment="1">
      <alignment horizontal="left"/>
    </xf>
    <xf numFmtId="0" fontId="1" fillId="7" borderId="0" xfId="2" applyFill="1" applyAlignment="1">
      <alignment horizontal="left"/>
    </xf>
    <xf numFmtId="0" fontId="6" fillId="7" borderId="0" xfId="2" applyFont="1" applyFill="1" applyAlignment="1">
      <alignment horizontal="left"/>
    </xf>
    <xf numFmtId="0" fontId="1" fillId="8" borderId="0" xfId="2" applyFill="1"/>
    <xf numFmtId="0" fontId="6" fillId="8" borderId="0" xfId="2" applyFont="1" applyFill="1"/>
    <xf numFmtId="49" fontId="6" fillId="8" borderId="0" xfId="2" applyNumberFormat="1" applyFont="1" applyFill="1"/>
    <xf numFmtId="0" fontId="6" fillId="3" borderId="0" xfId="2" applyFont="1" applyFill="1"/>
    <xf numFmtId="49" fontId="6" fillId="3" borderId="0" xfId="2" applyNumberFormat="1" applyFont="1" applyFill="1"/>
    <xf numFmtId="0" fontId="6" fillId="9" borderId="0" xfId="2" applyFont="1" applyFill="1"/>
    <xf numFmtId="0" fontId="6" fillId="10" borderId="0" xfId="2" applyFont="1" applyFill="1" applyAlignment="1">
      <alignment horizontal="left"/>
    </xf>
    <xf numFmtId="0" fontId="1" fillId="10" borderId="0" xfId="2" applyFill="1" applyAlignment="1">
      <alignment horizontal="left"/>
    </xf>
    <xf numFmtId="0" fontId="8" fillId="0" borderId="0" xfId="2" applyFont="1" applyAlignment="1">
      <alignment horizontal="center"/>
    </xf>
    <xf numFmtId="0" fontId="3" fillId="0" borderId="0" xfId="2" applyFont="1"/>
    <xf numFmtId="0" fontId="3" fillId="0" borderId="0" xfId="2" applyFont="1" applyAlignment="1">
      <alignment horizontal="left"/>
    </xf>
    <xf numFmtId="0" fontId="3" fillId="0" borderId="0" xfId="2" applyFont="1" applyAlignment="1">
      <alignment horizontal="center"/>
    </xf>
    <xf numFmtId="49" fontId="6" fillId="0" borderId="0" xfId="2" applyNumberFormat="1" applyFont="1" applyAlignment="1">
      <alignment horizontal="center"/>
    </xf>
    <xf numFmtId="164" fontId="6" fillId="0" borderId="0" xfId="2" applyNumberFormat="1" applyFont="1" applyAlignment="1">
      <alignment horizontal="left"/>
    </xf>
    <xf numFmtId="0" fontId="1" fillId="0" borderId="0" xfId="2" applyAlignment="1">
      <alignment horizontal="left"/>
    </xf>
    <xf numFmtId="0" fontId="9" fillId="0" borderId="0" xfId="2" applyFont="1" applyAlignment="1">
      <alignment horizontal="center"/>
    </xf>
    <xf numFmtId="164" fontId="9" fillId="0" borderId="0" xfId="2" applyNumberFormat="1" applyFont="1" applyAlignment="1">
      <alignment horizontal="left"/>
    </xf>
    <xf numFmtId="49" fontId="8" fillId="0" borderId="0" xfId="2" applyNumberFormat="1" applyFont="1" applyAlignment="1">
      <alignment horizontal="center"/>
    </xf>
    <xf numFmtId="164" fontId="8" fillId="0" borderId="0" xfId="2" applyNumberFormat="1" applyFont="1" applyAlignment="1">
      <alignment horizontal="left"/>
    </xf>
    <xf numFmtId="49" fontId="6" fillId="0" borderId="0" xfId="2" applyNumberFormat="1" applyFont="1" applyAlignment="1">
      <alignment horizontal="left"/>
    </xf>
    <xf numFmtId="0" fontId="6" fillId="3" borderId="9" xfId="3" applyFont="1" applyFill="1" applyBorder="1" applyAlignment="1">
      <alignment horizontal="center" vertical="top" wrapText="1"/>
    </xf>
    <xf numFmtId="0" fontId="6" fillId="3" borderId="8" xfId="3" applyFont="1" applyFill="1" applyBorder="1" applyAlignment="1">
      <alignment horizontal="center" vertical="top" wrapText="1"/>
    </xf>
    <xf numFmtId="0" fontId="6" fillId="3" borderId="7" xfId="3" applyFont="1" applyFill="1" applyBorder="1" applyAlignment="1">
      <alignment horizontal="center" vertical="top" wrapText="1"/>
    </xf>
    <xf numFmtId="14" fontId="6" fillId="3" borderId="8" xfId="4" applyNumberFormat="1" applyFont="1" applyFill="1" applyBorder="1" applyAlignment="1">
      <alignment horizontal="center" vertical="top" wrapText="1"/>
    </xf>
    <xf numFmtId="14" fontId="3" fillId="3" borderId="8" xfId="0" applyNumberFormat="1" applyFont="1" applyFill="1" applyBorder="1" applyAlignment="1">
      <alignment horizontal="center"/>
    </xf>
    <xf numFmtId="2" fontId="9" fillId="0" borderId="1" xfId="2" applyNumberFormat="1" applyFont="1" applyBorder="1" applyAlignment="1">
      <alignment horizontal="center"/>
    </xf>
    <xf numFmtId="2" fontId="9" fillId="0" borderId="1" xfId="0" applyNumberFormat="1" applyFont="1" applyBorder="1" applyAlignment="1">
      <alignment horizontal="center"/>
    </xf>
    <xf numFmtId="0" fontId="6" fillId="0" borderId="3" xfId="0" applyFont="1" applyBorder="1"/>
    <xf numFmtId="14" fontId="6" fillId="0" borderId="1" xfId="0" applyNumberFormat="1" applyFont="1" applyBorder="1" applyAlignment="1">
      <alignment horizontal="center"/>
    </xf>
    <xf numFmtId="14" fontId="6" fillId="0" borderId="3" xfId="0" applyNumberFormat="1" applyFont="1" applyBorder="1" applyAlignment="1">
      <alignment horizontal="center"/>
    </xf>
    <xf numFmtId="0" fontId="1" fillId="0" borderId="1" xfId="2" applyBorder="1"/>
    <xf numFmtId="0" fontId="16" fillId="0" borderId="1" xfId="2" applyFont="1" applyBorder="1"/>
    <xf numFmtId="0" fontId="6" fillId="0" borderId="1" xfId="0" applyFont="1" applyBorder="1"/>
    <xf numFmtId="0" fontId="10" fillId="0" borderId="1" xfId="0" applyFont="1" applyBorder="1"/>
    <xf numFmtId="0" fontId="14" fillId="0" borderId="1" xfId="0" applyFont="1" applyBorder="1"/>
    <xf numFmtId="0" fontId="6" fillId="2" borderId="1" xfId="0" applyFont="1" applyFill="1" applyBorder="1"/>
    <xf numFmtId="0" fontId="15" fillId="0" borderId="1" xfId="0" applyFont="1" applyBorder="1"/>
    <xf numFmtId="0" fontId="3" fillId="3" borderId="11" xfId="0" applyFont="1" applyFill="1" applyBorder="1" applyAlignment="1">
      <alignment horizontal="center"/>
    </xf>
    <xf numFmtId="0" fontId="3" fillId="3" borderId="3" xfId="0" applyFont="1" applyFill="1" applyBorder="1" applyAlignment="1">
      <alignment horizontal="center"/>
    </xf>
    <xf numFmtId="0" fontId="1" fillId="0" borderId="1" xfId="2" applyBorder="1" applyAlignment="1">
      <alignment horizontal="center"/>
    </xf>
    <xf numFmtId="0" fontId="18" fillId="3" borderId="8" xfId="0" applyFont="1" applyFill="1" applyBorder="1" applyAlignment="1"/>
    <xf numFmtId="0" fontId="6" fillId="0" borderId="2" xfId="0" applyFont="1" applyBorder="1" applyAlignment="1">
      <alignment horizontal="center"/>
    </xf>
    <xf numFmtId="0" fontId="10" fillId="0" borderId="2" xfId="0" applyFont="1" applyBorder="1" applyAlignment="1">
      <alignment horizontal="center"/>
    </xf>
    <xf numFmtId="0" fontId="9" fillId="0" borderId="0" xfId="0" applyFont="1" applyBorder="1" applyAlignment="1">
      <alignment horizontal="center"/>
    </xf>
    <xf numFmtId="0" fontId="9" fillId="0" borderId="2" xfId="2" applyFont="1" applyBorder="1" applyAlignment="1">
      <alignment horizontal="center" vertical="center"/>
    </xf>
    <xf numFmtId="0" fontId="13" fillId="0" borderId="0" xfId="0" applyFont="1" applyBorder="1" applyAlignment="1">
      <alignment horizontal="center"/>
    </xf>
    <xf numFmtId="0" fontId="9" fillId="0" borderId="6" xfId="0" applyFont="1" applyBorder="1" applyAlignment="1">
      <alignment horizontal="center"/>
    </xf>
    <xf numFmtId="0" fontId="6" fillId="0" borderId="0" xfId="2" applyFont="1" applyBorder="1" applyAlignment="1">
      <alignment horizontal="center"/>
    </xf>
    <xf numFmtId="0" fontId="6" fillId="0" borderId="0" xfId="3" applyFont="1" applyBorder="1" applyAlignment="1">
      <alignment horizontal="center"/>
    </xf>
    <xf numFmtId="0" fontId="6" fillId="0" borderId="0" xfId="2" applyFont="1" applyBorder="1"/>
    <xf numFmtId="0" fontId="13" fillId="0" borderId="6" xfId="0" applyFont="1" applyBorder="1" applyAlignment="1">
      <alignment horizontal="center"/>
    </xf>
    <xf numFmtId="0" fontId="9" fillId="0" borderId="0" xfId="2" applyFont="1" applyBorder="1" applyAlignment="1">
      <alignment horizontal="left"/>
    </xf>
    <xf numFmtId="0" fontId="17" fillId="0" borderId="0" xfId="2" applyFont="1" applyBorder="1" applyAlignment="1">
      <alignment horizontal="left"/>
    </xf>
    <xf numFmtId="0" fontId="9" fillId="0" borderId="1" xfId="0" applyFont="1" applyBorder="1" applyAlignment="1">
      <alignment horizontal="left"/>
    </xf>
    <xf numFmtId="0" fontId="11" fillId="0" borderId="0" xfId="2" applyFont="1" applyBorder="1" applyAlignment="1">
      <alignment horizontal="left"/>
    </xf>
    <xf numFmtId="0" fontId="11" fillId="0" borderId="1" xfId="0" applyFont="1" applyBorder="1" applyAlignment="1">
      <alignment horizontal="left"/>
    </xf>
    <xf numFmtId="0" fontId="9" fillId="0" borderId="0" xfId="2" applyFont="1" applyBorder="1" applyAlignment="1">
      <alignment horizontal="center" vertical="center"/>
    </xf>
    <xf numFmtId="0" fontId="6" fillId="0" borderId="0" xfId="2" applyFont="1" applyBorder="1" applyAlignment="1">
      <alignment horizontal="center" vertical="center"/>
    </xf>
    <xf numFmtId="0" fontId="9" fillId="0" borderId="0" xfId="0" applyFont="1" applyBorder="1" applyAlignment="1">
      <alignment horizontal="left"/>
    </xf>
    <xf numFmtId="0" fontId="11" fillId="0" borderId="0" xfId="0" applyFont="1" applyBorder="1" applyAlignment="1">
      <alignment horizontal="left"/>
    </xf>
    <xf numFmtId="0" fontId="6" fillId="2" borderId="2" xfId="0" applyFont="1" applyFill="1" applyBorder="1" applyAlignment="1">
      <alignment horizontal="center"/>
    </xf>
    <xf numFmtId="0" fontId="9" fillId="2" borderId="0" xfId="0" applyFont="1" applyFill="1" applyBorder="1" applyAlignment="1">
      <alignment horizontal="center"/>
    </xf>
    <xf numFmtId="0" fontId="12" fillId="2" borderId="0" xfId="0" applyFont="1" applyFill="1" applyBorder="1" applyAlignment="1">
      <alignment horizontal="center"/>
    </xf>
    <xf numFmtId="0" fontId="12" fillId="0" borderId="0" xfId="0" applyFont="1" applyBorder="1" applyAlignment="1">
      <alignment horizontal="center"/>
    </xf>
    <xf numFmtId="0" fontId="9" fillId="2" borderId="6" xfId="0" applyFont="1" applyFill="1" applyBorder="1" applyAlignment="1">
      <alignment horizontal="center"/>
    </xf>
    <xf numFmtId="0" fontId="12" fillId="2" borderId="6" xfId="0" applyFont="1" applyFill="1" applyBorder="1" applyAlignment="1">
      <alignment horizontal="center"/>
    </xf>
    <xf numFmtId="0" fontId="12" fillId="0" borderId="6" xfId="0" applyFont="1" applyBorder="1" applyAlignment="1">
      <alignment horizontal="center"/>
    </xf>
    <xf numFmtId="0" fontId="13" fillId="0" borderId="1" xfId="0" applyFont="1" applyBorder="1" applyAlignment="1">
      <alignment horizontal="left"/>
    </xf>
    <xf numFmtId="0" fontId="16" fillId="0" borderId="0" xfId="2" applyFont="1" applyBorder="1" applyAlignment="1">
      <alignment horizontal="center"/>
    </xf>
    <xf numFmtId="0" fontId="13" fillId="0" borderId="0" xfId="0" applyFont="1" applyBorder="1" applyAlignment="1">
      <alignment horizontal="left"/>
    </xf>
    <xf numFmtId="0" fontId="9" fillId="2" borderId="0" xfId="0" applyFont="1" applyFill="1" applyBorder="1" applyAlignment="1">
      <alignment horizontal="left"/>
    </xf>
    <xf numFmtId="0" fontId="12" fillId="0" borderId="0" xfId="0" applyFont="1" applyBorder="1" applyAlignment="1">
      <alignment horizontal="left"/>
    </xf>
    <xf numFmtId="0" fontId="6" fillId="0" borderId="0" xfId="3" applyFont="1" applyFill="1" applyBorder="1" applyAlignment="1">
      <alignment horizontal="center"/>
    </xf>
    <xf numFmtId="0" fontId="6" fillId="0" borderId="1" xfId="2" applyFont="1" applyFill="1" applyBorder="1" applyAlignment="1">
      <alignment horizontal="center"/>
    </xf>
    <xf numFmtId="0" fontId="9" fillId="0" borderId="0" xfId="2" applyFont="1" applyFill="1" applyBorder="1" applyAlignment="1">
      <alignment horizontal="left"/>
    </xf>
    <xf numFmtId="0" fontId="6" fillId="0" borderId="0" xfId="3" applyFont="1" applyFill="1" applyAlignment="1">
      <alignment horizontal="center"/>
    </xf>
    <xf numFmtId="2" fontId="9" fillId="0" borderId="1" xfId="2" applyNumberFormat="1" applyFont="1" applyFill="1" applyBorder="1" applyAlignment="1">
      <alignment horizontal="center"/>
    </xf>
    <xf numFmtId="0" fontId="1" fillId="0" borderId="0" xfId="2" applyFill="1" applyAlignment="1">
      <alignment horizontal="center"/>
    </xf>
    <xf numFmtId="0" fontId="1" fillId="0" borderId="1" xfId="2" applyFill="1" applyBorder="1" applyAlignment="1">
      <alignment horizontal="center"/>
    </xf>
    <xf numFmtId="0" fontId="1" fillId="0" borderId="0" xfId="2" applyFill="1"/>
    <xf numFmtId="0" fontId="1" fillId="0" borderId="1" xfId="2" applyFill="1" applyBorder="1"/>
    <xf numFmtId="0" fontId="6" fillId="0" borderId="0" xfId="0" applyFont="1" applyFill="1"/>
    <xf numFmtId="0" fontId="6" fillId="0" borderId="1" xfId="0" applyFont="1" applyFill="1" applyBorder="1" applyAlignment="1">
      <alignment horizontal="center"/>
    </xf>
    <xf numFmtId="0" fontId="9" fillId="0" borderId="2"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horizontal="left"/>
    </xf>
    <xf numFmtId="164" fontId="9" fillId="0" borderId="0" xfId="0" applyNumberFormat="1" applyFont="1" applyFill="1" applyAlignment="1">
      <alignment horizontal="left"/>
    </xf>
    <xf numFmtId="0" fontId="9" fillId="0" borderId="0" xfId="0" applyFont="1" applyFill="1" applyBorder="1" applyAlignment="1">
      <alignment horizontal="left"/>
    </xf>
    <xf numFmtId="1" fontId="9" fillId="0" borderId="0" xfId="0" applyNumberFormat="1" applyFont="1" applyFill="1" applyAlignment="1">
      <alignment horizontal="center"/>
    </xf>
    <xf numFmtId="0" fontId="10" fillId="0" borderId="0" xfId="0" applyFont="1" applyFill="1" applyAlignment="1">
      <alignment horizontal="center"/>
    </xf>
    <xf numFmtId="0" fontId="10" fillId="0" borderId="1" xfId="0" applyFont="1" applyFill="1" applyBorder="1" applyAlignment="1">
      <alignment horizontal="center"/>
    </xf>
    <xf numFmtId="0" fontId="6" fillId="0" borderId="2" xfId="2" applyFont="1" applyFill="1" applyBorder="1" applyAlignment="1">
      <alignment horizontal="center"/>
    </xf>
    <xf numFmtId="0" fontId="6" fillId="0" borderId="0" xfId="2" applyFont="1" applyFill="1" applyBorder="1" applyAlignment="1">
      <alignment horizontal="center"/>
    </xf>
    <xf numFmtId="0" fontId="6" fillId="0" borderId="0" xfId="2" applyFont="1" applyFill="1" applyAlignment="1">
      <alignment horizontal="center"/>
    </xf>
    <xf numFmtId="0" fontId="6" fillId="0" borderId="0" xfId="2" applyFont="1" applyFill="1"/>
    <xf numFmtId="1" fontId="6" fillId="0" borderId="0" xfId="2" applyNumberFormat="1" applyFont="1" applyFill="1" applyAlignment="1">
      <alignment horizontal="center"/>
    </xf>
    <xf numFmtId="0" fontId="13" fillId="0" borderId="2" xfId="0" applyFont="1" applyFill="1" applyBorder="1" applyAlignment="1">
      <alignment horizontal="center"/>
    </xf>
    <xf numFmtId="0" fontId="13" fillId="0" borderId="0" xfId="0" applyFont="1" applyFill="1" applyAlignment="1">
      <alignment horizontal="center"/>
    </xf>
    <xf numFmtId="0" fontId="13" fillId="0" borderId="0" xfId="0" applyFont="1" applyFill="1" applyAlignment="1">
      <alignment horizontal="left"/>
    </xf>
    <xf numFmtId="0" fontId="13" fillId="0" borderId="0" xfId="0" applyFont="1" applyFill="1" applyBorder="1" applyAlignment="1">
      <alignment horizontal="left"/>
    </xf>
    <xf numFmtId="1" fontId="13" fillId="0" borderId="0" xfId="0" applyNumberFormat="1" applyFont="1" applyFill="1" applyAlignment="1">
      <alignment horizontal="center"/>
    </xf>
    <xf numFmtId="0" fontId="6" fillId="0" borderId="1" xfId="0" applyFont="1" applyFill="1" applyBorder="1"/>
    <xf numFmtId="0" fontId="6" fillId="0" borderId="0" xfId="0" applyFont="1" applyFill="1" applyAlignment="1">
      <alignment horizontal="center"/>
    </xf>
    <xf numFmtId="0" fontId="9" fillId="0" borderId="2" xfId="2" applyFont="1" applyFill="1" applyBorder="1" applyAlignment="1">
      <alignment horizontal="center" vertical="center"/>
    </xf>
    <xf numFmtId="0" fontId="9" fillId="0" borderId="0" xfId="2" applyFont="1" applyFill="1" applyAlignment="1">
      <alignment horizontal="center" vertical="center"/>
    </xf>
    <xf numFmtId="0" fontId="6" fillId="0" borderId="0" xfId="2" applyFont="1" applyFill="1" applyAlignment="1">
      <alignment horizontal="left" vertical="center"/>
    </xf>
    <xf numFmtId="0" fontId="6" fillId="0" borderId="0" xfId="2" applyFont="1" applyFill="1" applyAlignment="1">
      <alignment horizontal="center" vertical="center"/>
    </xf>
    <xf numFmtId="1" fontId="6" fillId="0" borderId="0" xfId="2" applyNumberFormat="1" applyFont="1" applyFill="1" applyAlignment="1">
      <alignment horizontal="center" vertical="center"/>
    </xf>
    <xf numFmtId="0" fontId="0" fillId="0" borderId="7" xfId="0" applyFill="1" applyBorder="1"/>
    <xf numFmtId="0" fontId="6" fillId="0" borderId="0" xfId="0" applyFont="1" applyFill="1" applyAlignment="1">
      <alignment vertical="top" wrapText="1"/>
    </xf>
    <xf numFmtId="0" fontId="14" fillId="0" borderId="0" xfId="0" applyFont="1" applyFill="1"/>
    <xf numFmtId="0" fontId="10" fillId="0" borderId="0" xfId="0" applyFont="1" applyFill="1"/>
    <xf numFmtId="0" fontId="15" fillId="0" borderId="0" xfId="0" applyFont="1" applyFill="1"/>
    <xf numFmtId="0" fontId="16" fillId="0" borderId="0" xfId="2" applyFont="1" applyFill="1"/>
    <xf numFmtId="0" fontId="6" fillId="0" borderId="4" xfId="0" applyFont="1" applyFill="1" applyBorder="1"/>
    <xf numFmtId="2" fontId="9" fillId="2" borderId="1" xfId="2" applyNumberFormat="1" applyFont="1" applyFill="1" applyBorder="1" applyAlignment="1">
      <alignment horizontal="center"/>
    </xf>
    <xf numFmtId="0" fontId="1" fillId="2" borderId="0" xfId="2" applyFill="1" applyAlignment="1">
      <alignment horizontal="center"/>
    </xf>
    <xf numFmtId="0" fontId="1" fillId="2" borderId="1" xfId="2" applyFill="1" applyBorder="1" applyAlignment="1">
      <alignment horizontal="center"/>
    </xf>
    <xf numFmtId="9" fontId="6" fillId="0" borderId="3" xfId="0" applyNumberFormat="1" applyFont="1" applyBorder="1" applyAlignment="1">
      <alignment horizontal="center"/>
    </xf>
    <xf numFmtId="0" fontId="6" fillId="0" borderId="3" xfId="0" applyFont="1" applyBorder="1" applyAlignment="1">
      <alignment horizontal="center"/>
    </xf>
    <xf numFmtId="0" fontId="1" fillId="0" borderId="6" xfId="2" applyBorder="1" applyAlignment="1">
      <alignment horizontal="center"/>
    </xf>
    <xf numFmtId="0" fontId="1" fillId="0" borderId="6" xfId="2" applyFill="1" applyBorder="1" applyAlignment="1">
      <alignment horizontal="center"/>
    </xf>
    <xf numFmtId="0" fontId="6" fillId="0" borderId="6" xfId="0" applyFont="1" applyBorder="1"/>
    <xf numFmtId="0" fontId="6" fillId="0" borderId="11" xfId="0" applyFont="1" applyBorder="1" applyAlignment="1">
      <alignment horizontal="center"/>
    </xf>
    <xf numFmtId="0" fontId="6" fillId="0" borderId="6" xfId="0" applyFont="1" applyBorder="1" applyAlignment="1">
      <alignment horizontal="center"/>
    </xf>
    <xf numFmtId="0" fontId="10" fillId="0" borderId="6" xfId="0" applyFont="1" applyBorder="1" applyAlignment="1">
      <alignment horizontal="center"/>
    </xf>
    <xf numFmtId="2" fontId="6" fillId="0" borderId="6" xfId="0" applyNumberFormat="1" applyFont="1" applyBorder="1" applyAlignment="1">
      <alignment horizontal="center"/>
    </xf>
    <xf numFmtId="0" fontId="8" fillId="0" borderId="2" xfId="2" applyFont="1" applyBorder="1" applyAlignment="1">
      <alignment horizontal="center"/>
    </xf>
    <xf numFmtId="0" fontId="7" fillId="0" borderId="0" xfId="2" applyFont="1" applyAlignment="1">
      <alignment horizontal="center" vertical="center"/>
    </xf>
    <xf numFmtId="0" fontId="8" fillId="0" borderId="6" xfId="2" applyFont="1" applyBorder="1" applyAlignment="1">
      <alignment horizontal="center"/>
    </xf>
    <xf numFmtId="0" fontId="8" fillId="0" borderId="1" xfId="2" applyFont="1" applyBorder="1" applyAlignment="1">
      <alignment horizontal="center"/>
    </xf>
    <xf numFmtId="0" fontId="8" fillId="0" borderId="0" xfId="2" applyFont="1" applyAlignment="1">
      <alignment horizontal="left" vertical="center"/>
    </xf>
    <xf numFmtId="0" fontId="8" fillId="0" borderId="0" xfId="2" applyFont="1"/>
    <xf numFmtId="0" fontId="7" fillId="0" borderId="0" xfId="2" applyFont="1" applyBorder="1" applyAlignment="1">
      <alignment horizontal="left"/>
    </xf>
    <xf numFmtId="1" fontId="8" fillId="0" borderId="0" xfId="2" applyNumberFormat="1" applyFont="1" applyAlignment="1">
      <alignment horizontal="center" vertical="center" wrapText="1"/>
    </xf>
    <xf numFmtId="0" fontId="8" fillId="0" borderId="2"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0" xfId="0" applyFont="1" applyAlignment="1">
      <alignment horizontal="left"/>
    </xf>
    <xf numFmtId="164" fontId="7" fillId="0" borderId="0" xfId="0" applyNumberFormat="1" applyFont="1" applyAlignment="1">
      <alignment horizontal="left"/>
    </xf>
    <xf numFmtId="1" fontId="7" fillId="0" borderId="0" xfId="0" applyNumberFormat="1" applyFont="1" applyAlignment="1">
      <alignment horizontal="center"/>
    </xf>
    <xf numFmtId="0" fontId="3" fillId="0" borderId="6" xfId="2" applyFont="1" applyBorder="1" applyAlignment="1">
      <alignment horizontal="center"/>
    </xf>
    <xf numFmtId="0" fontId="3" fillId="0" borderId="1" xfId="2" applyFont="1" applyBorder="1" applyAlignment="1">
      <alignment horizontal="center"/>
    </xf>
    <xf numFmtId="0" fontId="3" fillId="0" borderId="1" xfId="2" applyFont="1" applyBorder="1"/>
    <xf numFmtId="0" fontId="3" fillId="0" borderId="0" xfId="2" applyFont="1" applyFill="1"/>
    <xf numFmtId="0" fontId="8" fillId="0" borderId="0" xfId="0" applyFont="1"/>
    <xf numFmtId="0" fontId="8" fillId="0" borderId="1" xfId="0" applyFont="1" applyBorder="1"/>
    <xf numFmtId="0" fontId="8" fillId="0" borderId="0" xfId="0" applyFont="1" applyFill="1"/>
    <xf numFmtId="0" fontId="8" fillId="0" borderId="0" xfId="2" applyFont="1" applyBorder="1" applyAlignment="1">
      <alignment horizontal="center"/>
    </xf>
    <xf numFmtId="0" fontId="25" fillId="0" borderId="2" xfId="0" applyFont="1" applyBorder="1" applyAlignment="1">
      <alignment horizontal="center"/>
    </xf>
    <xf numFmtId="0" fontId="7" fillId="0" borderId="0" xfId="2" applyFont="1" applyAlignment="1">
      <alignment horizontal="left"/>
    </xf>
    <xf numFmtId="1" fontId="8" fillId="0" borderId="0" xfId="2" applyNumberFormat="1" applyFont="1" applyAlignment="1">
      <alignment horizontal="center"/>
    </xf>
    <xf numFmtId="0" fontId="8" fillId="0" borderId="6" xfId="3" applyFont="1" applyBorder="1" applyAlignment="1">
      <alignment horizontal="center"/>
    </xf>
    <xf numFmtId="0" fontId="8" fillId="0" borderId="1" xfId="2" applyFont="1" applyBorder="1"/>
    <xf numFmtId="0" fontId="8" fillId="0" borderId="0" xfId="2" applyFont="1" applyFill="1"/>
    <xf numFmtId="0" fontId="8" fillId="0" borderId="0" xfId="0" applyFont="1" applyAlignment="1">
      <alignment horizontal="center"/>
    </xf>
    <xf numFmtId="0" fontId="8" fillId="0" borderId="1" xfId="0" applyFont="1" applyBorder="1" applyAlignment="1">
      <alignment horizontal="center"/>
    </xf>
    <xf numFmtId="0" fontId="8" fillId="0" borderId="0" xfId="0" applyFont="1" applyFill="1" applyAlignment="1">
      <alignment horizontal="center"/>
    </xf>
    <xf numFmtId="0" fontId="7" fillId="0" borderId="0" xfId="0" applyFont="1" applyBorder="1" applyAlignment="1">
      <alignment horizontal="left"/>
    </xf>
    <xf numFmtId="0" fontId="8" fillId="0" borderId="0" xfId="2" applyFont="1" applyBorder="1" applyAlignment="1">
      <alignment horizontal="center" vertical="center"/>
    </xf>
    <xf numFmtId="0" fontId="13"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Border="1" applyAlignment="1">
      <alignment horizontal="center"/>
    </xf>
    <xf numFmtId="0" fontId="8" fillId="0" borderId="0" xfId="3" applyFont="1" applyBorder="1" applyAlignment="1">
      <alignment horizontal="center"/>
    </xf>
    <xf numFmtId="0" fontId="8" fillId="0" borderId="1" xfId="3" applyFont="1" applyBorder="1" applyAlignment="1">
      <alignment horizontal="center"/>
    </xf>
    <xf numFmtId="0" fontId="8" fillId="0" borderId="2" xfId="3" applyFont="1" applyBorder="1" applyAlignment="1">
      <alignment horizontal="center"/>
    </xf>
    <xf numFmtId="49" fontId="8" fillId="0" borderId="0" xfId="3" applyNumberFormat="1" applyFont="1" applyAlignment="1">
      <alignment horizontal="center"/>
    </xf>
    <xf numFmtId="164" fontId="8" fillId="0" borderId="0" xfId="3" applyNumberFormat="1" applyFont="1" applyAlignment="1">
      <alignment horizontal="left"/>
    </xf>
    <xf numFmtId="1" fontId="8" fillId="0" borderId="0" xfId="3" applyNumberFormat="1" applyFont="1" applyAlignment="1">
      <alignment horizontal="center"/>
    </xf>
    <xf numFmtId="0" fontId="26" fillId="0" borderId="2" xfId="0" applyFont="1" applyBorder="1" applyAlignment="1">
      <alignment horizontal="center"/>
    </xf>
    <xf numFmtId="0" fontId="26" fillId="0" borderId="0" xfId="0" applyFont="1" applyAlignment="1">
      <alignment horizontal="center"/>
    </xf>
    <xf numFmtId="0" fontId="26" fillId="0" borderId="0" xfId="0" applyFont="1" applyAlignment="1">
      <alignment horizontal="left"/>
    </xf>
    <xf numFmtId="0" fontId="26" fillId="0" borderId="0" xfId="0" applyFont="1" applyBorder="1" applyAlignment="1">
      <alignment horizontal="center"/>
    </xf>
    <xf numFmtId="1" fontId="26" fillId="0" borderId="0" xfId="0" applyNumberFormat="1" applyFont="1" applyAlignment="1">
      <alignment horizontal="center"/>
    </xf>
    <xf numFmtId="0" fontId="7" fillId="0" borderId="2" xfId="2" applyFont="1" applyBorder="1" applyAlignment="1">
      <alignment horizontal="center" vertical="center"/>
    </xf>
    <xf numFmtId="1" fontId="8" fillId="0" borderId="0" xfId="2" applyNumberFormat="1" applyFont="1" applyAlignment="1">
      <alignment horizontal="center" vertical="center"/>
    </xf>
    <xf numFmtId="0" fontId="8" fillId="0" borderId="0" xfId="3" applyFont="1" applyFill="1" applyBorder="1" applyAlignment="1">
      <alignment horizontal="center"/>
    </xf>
    <xf numFmtId="0" fontId="8" fillId="0" borderId="1" xfId="2" applyFont="1" applyFill="1" applyBorder="1" applyAlignment="1">
      <alignment horizontal="center"/>
    </xf>
    <xf numFmtId="0" fontId="7" fillId="0" borderId="2" xfId="0" applyFont="1" applyBorder="1" applyAlignment="1">
      <alignment horizontal="center"/>
    </xf>
    <xf numFmtId="0" fontId="8" fillId="0" borderId="1" xfId="0" applyFont="1" applyFill="1" applyBorder="1" applyAlignment="1">
      <alignment horizontal="center"/>
    </xf>
    <xf numFmtId="0" fontId="7" fillId="0" borderId="2"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164" fontId="7" fillId="0" borderId="0" xfId="0" applyNumberFormat="1" applyFont="1" applyFill="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center"/>
    </xf>
    <xf numFmtId="1" fontId="7" fillId="0" borderId="0" xfId="0" applyNumberFormat="1" applyFont="1" applyFill="1" applyAlignment="1">
      <alignment horizontal="center"/>
    </xf>
    <xf numFmtId="0" fontId="3" fillId="0" borderId="6" xfId="2" applyFont="1" applyFill="1" applyBorder="1" applyAlignment="1">
      <alignment horizontal="center"/>
    </xf>
    <xf numFmtId="0" fontId="3" fillId="0" borderId="1" xfId="2" applyFont="1" applyFill="1" applyBorder="1" applyAlignment="1">
      <alignment horizontal="center"/>
    </xf>
    <xf numFmtId="0" fontId="25" fillId="0" borderId="0" xfId="0" applyFont="1" applyFill="1" applyAlignment="1">
      <alignment horizontal="center"/>
    </xf>
    <xf numFmtId="0" fontId="25" fillId="0" borderId="1" xfId="0" applyFont="1" applyFill="1" applyBorder="1" applyAlignment="1">
      <alignment horizontal="center"/>
    </xf>
    <xf numFmtId="0" fontId="8" fillId="2" borderId="1" xfId="3" applyFont="1" applyFill="1" applyBorder="1" applyAlignment="1">
      <alignment horizontal="center"/>
    </xf>
    <xf numFmtId="0" fontId="8" fillId="2" borderId="2" xfId="3" applyFont="1" applyFill="1" applyBorder="1" applyAlignment="1">
      <alignment horizontal="center"/>
    </xf>
    <xf numFmtId="0" fontId="8" fillId="2" borderId="0" xfId="3" applyFont="1" applyFill="1" applyBorder="1" applyAlignment="1">
      <alignment horizontal="center"/>
    </xf>
    <xf numFmtId="0" fontId="8" fillId="2" borderId="1" xfId="2" applyFont="1" applyFill="1" applyBorder="1" applyAlignment="1">
      <alignment horizontal="center"/>
    </xf>
    <xf numFmtId="49" fontId="8" fillId="2" borderId="0" xfId="3" applyNumberFormat="1" applyFont="1" applyFill="1" applyAlignment="1">
      <alignment horizontal="center"/>
    </xf>
    <xf numFmtId="164" fontId="8" fillId="2" borderId="0" xfId="3" applyNumberFormat="1" applyFont="1" applyFill="1" applyAlignment="1">
      <alignment horizontal="left"/>
    </xf>
    <xf numFmtId="0" fontId="7" fillId="2" borderId="0" xfId="2" applyFont="1" applyFill="1" applyBorder="1" applyAlignment="1">
      <alignment horizontal="left"/>
    </xf>
    <xf numFmtId="1" fontId="8" fillId="2" borderId="0" xfId="3" applyNumberFormat="1" applyFont="1" applyFill="1" applyAlignment="1">
      <alignment horizontal="center"/>
    </xf>
    <xf numFmtId="0" fontId="3" fillId="2" borderId="6" xfId="2" applyFont="1" applyFill="1" applyBorder="1" applyAlignment="1">
      <alignment horizontal="center"/>
    </xf>
    <xf numFmtId="0" fontId="3" fillId="2" borderId="1" xfId="2" applyFont="1" applyFill="1" applyBorder="1" applyAlignment="1">
      <alignment horizontal="center"/>
    </xf>
    <xf numFmtId="0" fontId="3" fillId="2" borderId="0" xfId="2" applyFont="1" applyFill="1"/>
    <xf numFmtId="0" fontId="3" fillId="2" borderId="1" xfId="2" applyFont="1" applyFill="1" applyBorder="1"/>
    <xf numFmtId="0" fontId="8" fillId="2" borderId="0" xfId="0" applyFont="1" applyFill="1"/>
    <xf numFmtId="0" fontId="8" fillId="2" borderId="2" xfId="2" applyFont="1" applyFill="1" applyBorder="1" applyAlignment="1">
      <alignment horizontal="center"/>
    </xf>
    <xf numFmtId="0" fontId="8" fillId="2" borderId="0" xfId="2" applyFont="1" applyFill="1" applyBorder="1" applyAlignment="1">
      <alignment horizontal="center"/>
    </xf>
    <xf numFmtId="0" fontId="8" fillId="2" borderId="0" xfId="2" applyFont="1" applyFill="1" applyAlignment="1">
      <alignment horizontal="center"/>
    </xf>
    <xf numFmtId="0" fontId="8" fillId="2" borderId="0" xfId="2" applyFont="1" applyFill="1"/>
    <xf numFmtId="0" fontId="7" fillId="2" borderId="0" xfId="2" applyFont="1" applyFill="1" applyAlignment="1">
      <alignment horizontal="left"/>
    </xf>
    <xf numFmtId="1" fontId="8" fillId="2" borderId="0" xfId="2" applyNumberFormat="1" applyFont="1" applyFill="1" applyAlignment="1">
      <alignment horizontal="center"/>
    </xf>
    <xf numFmtId="0" fontId="8" fillId="2" borderId="0" xfId="0" applyFont="1" applyFill="1" applyAlignment="1">
      <alignment horizontal="center"/>
    </xf>
    <xf numFmtId="0" fontId="8" fillId="2" borderId="2" xfId="0" applyFont="1" applyFill="1" applyBorder="1" applyAlignment="1">
      <alignment horizontal="center"/>
    </xf>
    <xf numFmtId="0" fontId="7" fillId="2" borderId="0" xfId="0" applyFont="1" applyFill="1" applyBorder="1" applyAlignment="1">
      <alignment horizontal="center"/>
    </xf>
    <xf numFmtId="0" fontId="7" fillId="2" borderId="6" xfId="0" applyFont="1" applyFill="1" applyBorder="1" applyAlignment="1">
      <alignment horizontal="center"/>
    </xf>
    <xf numFmtId="0" fontId="7" fillId="2" borderId="0" xfId="0" applyFont="1" applyFill="1" applyAlignment="1">
      <alignment horizontal="center"/>
    </xf>
    <xf numFmtId="0" fontId="7" fillId="2" borderId="0" xfId="0" applyFont="1" applyFill="1" applyAlignment="1">
      <alignment horizontal="left"/>
    </xf>
    <xf numFmtId="164" fontId="7" fillId="2" borderId="0" xfId="0" applyNumberFormat="1" applyFont="1" applyFill="1" applyAlignment="1">
      <alignment horizontal="left"/>
    </xf>
    <xf numFmtId="0" fontId="7" fillId="2" borderId="0" xfId="0" applyFont="1" applyFill="1" applyBorder="1" applyAlignment="1">
      <alignment horizontal="left"/>
    </xf>
    <xf numFmtId="1" fontId="7" fillId="2" borderId="0" xfId="0" applyNumberFormat="1" applyFont="1" applyFill="1" applyAlignment="1">
      <alignment horizontal="center"/>
    </xf>
    <xf numFmtId="0" fontId="8" fillId="2" borderId="1" xfId="0" applyFont="1" applyFill="1" applyBorder="1" applyAlignment="1">
      <alignment horizontal="center"/>
    </xf>
    <xf numFmtId="0" fontId="8" fillId="2" borderId="1" xfId="0" applyFont="1" applyFill="1" applyBorder="1"/>
    <xf numFmtId="0" fontId="7" fillId="2" borderId="0" xfId="2" applyFont="1" applyFill="1" applyAlignment="1">
      <alignment horizontal="center" vertical="center"/>
    </xf>
    <xf numFmtId="0" fontId="8" fillId="2" borderId="6" xfId="2" applyFont="1" applyFill="1" applyBorder="1" applyAlignment="1">
      <alignment horizontal="center"/>
    </xf>
    <xf numFmtId="0" fontId="8" fillId="2" borderId="0" xfId="2" applyFont="1" applyFill="1" applyAlignment="1">
      <alignment horizontal="left" vertical="center"/>
    </xf>
    <xf numFmtId="0" fontId="8" fillId="2" borderId="0" xfId="2" applyFont="1" applyFill="1" applyBorder="1" applyAlignment="1">
      <alignment horizontal="center" vertical="center"/>
    </xf>
    <xf numFmtId="1" fontId="8" fillId="2" borderId="0" xfId="2" applyNumberFormat="1" applyFont="1" applyFill="1" applyAlignment="1">
      <alignment horizontal="center" vertical="center" wrapText="1"/>
    </xf>
    <xf numFmtId="0" fontId="8" fillId="2" borderId="1" xfId="2" applyFont="1" applyFill="1" applyBorder="1"/>
    <xf numFmtId="0" fontId="8" fillId="2" borderId="0" xfId="2" applyFont="1" applyFill="1" applyBorder="1"/>
    <xf numFmtId="1" fontId="8" fillId="2" borderId="0" xfId="2" applyNumberFormat="1" applyFont="1" applyFill="1" applyBorder="1" applyAlignment="1">
      <alignment horizontal="center"/>
    </xf>
    <xf numFmtId="0" fontId="3" fillId="2" borderId="0" xfId="2" applyFont="1" applyFill="1" applyBorder="1"/>
  </cellXfs>
  <cellStyles count="5">
    <cellStyle name="Normal" xfId="0" builtinId="0"/>
    <cellStyle name="Normal 2" xfId="4" xr:uid="{0ACADABD-0F53-4109-82C8-51ACA2259005}"/>
    <cellStyle name="Normal 2 2" xfId="3" xr:uid="{3C0DB336-D2CA-4FAE-A045-A132E4FC5843}"/>
    <cellStyle name="Normal 3" xfId="2" xr:uid="{B23D2EDF-2EEF-4D94-81E2-D3F44C50216D}"/>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56070b666c309a80/Documents/BMX/Arbitrage/Gestion%20des%20races/Engagements%20Coupe78%20LesClayes%208avr2023.xlsx" TargetMode="External"/><Relationship Id="rId1" Type="http://schemas.openxmlformats.org/officeDocument/2006/relationships/externalLinkPath" Target="Engagements%20Coupe78%20LesClayes%208avr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ronal\AppData\Local\Microsoft\Windows\INetCache\Content.Outlook\RMOMP3HU\Users\Philippe\AppData\Local\Microsoft\Windows\Temporary%20Internet%20Files\Content.IE5\3FVNN0E3\Challenge%2078%202015-2016%20Voisi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6070b666c309a80/Documents/BMX/Comp&#233;tition%20VBC/Gestion%20des%20races/Fichier%20de%20travail%20engag&#233;s%20interclubs%2013avr19.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d.docs.live.net/56070b666c309a80/Documents/BMX/Arbitrage/Gestion%20des%20races/racexcel_200312PM_Les%20Clayes%202023.xlsm" TargetMode="External"/><Relationship Id="rId1" Type="http://schemas.openxmlformats.org/officeDocument/2006/relationships/externalLinkPath" Target="racexcel_200312PM_Les%20Clayes%202023.xlsm"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ronal/AppData/Local/Microsoft/Windows/INetCache/Content.Outlook/RMOMP3HU/Users/Philippe/AppData/Local/Microsoft/Windows/Temporary%20Internet%20Files/Content.IE5/3FVNN0E3/Challenge%2078%202015-2016%20Voisins.xlsx?B414AFB9" TargetMode="External"/><Relationship Id="rId1" Type="http://schemas.openxmlformats.org/officeDocument/2006/relationships/externalLinkPath" Target="file:///\\B414AFB9\Challenge%2078%202015-2016%20Voisi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lobal"/>
      <sheetName val="Les Clayes"/>
      <sheetName val="Montesson"/>
      <sheetName val="St Nom"/>
      <sheetName val="Voisins"/>
      <sheetName val="Récapitulati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clubs 2015-2016"/>
      <sheetName val="INSCRIPTIONS"/>
      <sheetName val="INSCRITS"/>
      <sheetName val="TABLES"/>
    </sheetNames>
    <sheetDataSet>
      <sheetData sheetId="0"/>
      <sheetData sheetId="1"/>
      <sheetData sheetId="2"/>
      <sheetData sheetId="3">
        <row r="1">
          <cell r="A1" t="str">
            <v>Garçons</v>
          </cell>
          <cell r="B1" t="str">
            <v>Catégories</v>
          </cell>
          <cell r="C1" t="str">
            <v>Experts</v>
          </cell>
          <cell r="D1" t="str">
            <v>Surclassement</v>
          </cell>
          <cell r="F1" t="str">
            <v>Filles</v>
          </cell>
          <cell r="G1" t="str">
            <v>Catégories</v>
          </cell>
          <cell r="H1" t="str">
            <v>Experts + 
Surclassement</v>
          </cell>
        </row>
        <row r="2">
          <cell r="A2">
            <v>1900</v>
          </cell>
          <cell r="B2" t="str">
            <v>Hommes 30+ (1986 et avant) et Dames 17+ (1999 et avant)</v>
          </cell>
          <cell r="C2" t="str">
            <v>Experts 17+</v>
          </cell>
          <cell r="D2" t="str">
            <v>Hommes 17/29 ans (1999-1987)</v>
          </cell>
          <cell r="F2">
            <v>1900</v>
          </cell>
          <cell r="G2" t="str">
            <v>Hommes 30+ (1986 et avant) et Dames 17+ (1999 et avant)</v>
          </cell>
          <cell r="H2" t="str">
            <v>Hommes 17/29 ans (1999-1987)</v>
          </cell>
        </row>
        <row r="3">
          <cell r="A3">
            <v>1987</v>
          </cell>
          <cell r="B3" t="str">
            <v>Hommes 17/29 ans (1999-1987)</v>
          </cell>
          <cell r="C3" t="str">
            <v>Experts 17+</v>
          </cell>
          <cell r="D3">
            <v>0</v>
          </cell>
          <cell r="F3">
            <v>2000</v>
          </cell>
          <cell r="G3" t="str">
            <v>Minimes (2003-2002) - Filles 2001-2000</v>
          </cell>
          <cell r="H3" t="str">
            <v>Experts Minimes</v>
          </cell>
        </row>
        <row r="4">
          <cell r="A4">
            <v>2000</v>
          </cell>
          <cell r="B4" t="str">
            <v>Cadets (2001-2000)</v>
          </cell>
          <cell r="C4" t="str">
            <v>Experts Cadets</v>
          </cell>
          <cell r="D4">
            <v>0</v>
          </cell>
          <cell r="F4">
            <v>2002</v>
          </cell>
          <cell r="G4" t="str">
            <v>Benjamins (2005-2004) - Filles 2004-2003-2002</v>
          </cell>
          <cell r="H4" t="str">
            <v>Experts Benjamins</v>
          </cell>
        </row>
        <row r="5">
          <cell r="A5">
            <v>2002</v>
          </cell>
          <cell r="B5" t="str">
            <v>Minimes (2003-2002) - Filles 2001-2000</v>
          </cell>
          <cell r="C5" t="str">
            <v>Experts Minimes</v>
          </cell>
          <cell r="D5">
            <v>0</v>
          </cell>
          <cell r="F5">
            <v>2005</v>
          </cell>
          <cell r="G5" t="str">
            <v>Pupilles (2007-2006) - Filles 2006-2005</v>
          </cell>
          <cell r="H5" t="str">
            <v>Experts Pupilles</v>
          </cell>
        </row>
        <row r="6">
          <cell r="A6">
            <v>2004</v>
          </cell>
          <cell r="B6" t="str">
            <v>Benjamins (2005-2004) - Filles 2004-2003-2002</v>
          </cell>
          <cell r="C6" t="str">
            <v>Experts Benjamins</v>
          </cell>
          <cell r="D6">
            <v>0</v>
          </cell>
          <cell r="F6">
            <v>2007</v>
          </cell>
          <cell r="G6" t="str">
            <v>Poussins (2009-2008) - Filles 2008-2007</v>
          </cell>
        </row>
        <row r="7">
          <cell r="A7">
            <v>2006</v>
          </cell>
          <cell r="B7" t="str">
            <v>Pupilles (2007-2006) - Filles 2006-2005</v>
          </cell>
          <cell r="C7" t="str">
            <v>Experts Pupilles</v>
          </cell>
          <cell r="D7">
            <v>0</v>
          </cell>
          <cell r="F7">
            <v>2009</v>
          </cell>
          <cell r="G7" t="str">
            <v>Prélicenciés (2010 et après) - Filles 2009 et après</v>
          </cell>
        </row>
        <row r="8">
          <cell r="A8">
            <v>2008</v>
          </cell>
          <cell r="B8" t="str">
            <v>Poussins (2009-2008) - Filles 2008-2007</v>
          </cell>
          <cell r="C8">
            <v>0</v>
          </cell>
          <cell r="D8">
            <v>0</v>
          </cell>
        </row>
        <row r="9">
          <cell r="A9">
            <v>2010</v>
          </cell>
          <cell r="B9" t="str">
            <v>Prélicenciés (2010 et après) - Filles 2009 et après</v>
          </cell>
          <cell r="C9">
            <v>0</v>
          </cell>
          <cell r="D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 de bord"/>
      <sheetName val="Film"/>
      <sheetName val="Récap"/>
      <sheetName val="Classement"/>
      <sheetName val="St Nom"/>
      <sheetName val="Voisins"/>
      <sheetName val="Clayes"/>
      <sheetName val="Montesson"/>
      <sheetName val="Autres"/>
      <sheetName val="Cicleweb"/>
      <sheetName val="Licencié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au de bord"/>
      <sheetName val="Race"/>
      <sheetName val="ticket"/>
      <sheetName val="base"/>
      <sheetName val="Film"/>
      <sheetName val="ModOp"/>
      <sheetName val="Résultats"/>
    </sheetNames>
    <sheetDataSet>
      <sheetData sheetId="0" refreshError="1"/>
      <sheetData sheetId="1" refreshError="1"/>
      <sheetData sheetId="2" refreshError="1"/>
      <sheetData sheetId="3">
        <row r="1">
          <cell r="R1">
            <v>14</v>
          </cell>
          <cell r="S1">
            <v>15</v>
          </cell>
          <cell r="T1">
            <v>16</v>
          </cell>
          <cell r="U1">
            <v>17</v>
          </cell>
          <cell r="V1">
            <v>18</v>
          </cell>
          <cell r="W1">
            <v>20</v>
          </cell>
          <cell r="X1">
            <v>30</v>
          </cell>
          <cell r="Y1">
            <v>40</v>
          </cell>
        </row>
        <row r="2">
          <cell r="R2">
            <v>1</v>
          </cell>
          <cell r="S2">
            <v>2</v>
          </cell>
          <cell r="T2">
            <v>3</v>
          </cell>
          <cell r="U2">
            <v>4</v>
          </cell>
          <cell r="V2">
            <v>5</v>
          </cell>
          <cell r="W2">
            <v>6</v>
          </cell>
          <cell r="X2">
            <v>7</v>
          </cell>
          <cell r="Y2">
            <v>8</v>
          </cell>
        </row>
        <row r="3">
          <cell r="Q3">
            <v>1</v>
          </cell>
          <cell r="W3">
            <v>18</v>
          </cell>
          <cell r="X3">
            <v>22</v>
          </cell>
          <cell r="Y3">
            <v>26</v>
          </cell>
        </row>
        <row r="4">
          <cell r="Q4">
            <v>2</v>
          </cell>
          <cell r="W4">
            <v>14</v>
          </cell>
          <cell r="X4">
            <v>18</v>
          </cell>
          <cell r="Y4">
            <v>22</v>
          </cell>
        </row>
        <row r="5">
          <cell r="Q5">
            <v>3</v>
          </cell>
          <cell r="W5">
            <v>11</v>
          </cell>
          <cell r="X5">
            <v>15</v>
          </cell>
          <cell r="Y5">
            <v>19</v>
          </cell>
        </row>
        <row r="6">
          <cell r="Q6">
            <v>4</v>
          </cell>
          <cell r="W6">
            <v>9</v>
          </cell>
          <cell r="X6">
            <v>13</v>
          </cell>
          <cell r="Y6">
            <v>17</v>
          </cell>
        </row>
        <row r="7">
          <cell r="Q7">
            <v>5</v>
          </cell>
          <cell r="W7">
            <v>8</v>
          </cell>
          <cell r="X7">
            <v>12</v>
          </cell>
          <cell r="Y7">
            <v>16</v>
          </cell>
        </row>
        <row r="8">
          <cell r="Q8">
            <v>6</v>
          </cell>
          <cell r="W8">
            <v>7</v>
          </cell>
          <cell r="X8">
            <v>11</v>
          </cell>
          <cell r="Y8">
            <v>15</v>
          </cell>
        </row>
        <row r="9">
          <cell r="Q9">
            <v>7</v>
          </cell>
          <cell r="W9">
            <v>6</v>
          </cell>
          <cell r="X9">
            <v>10</v>
          </cell>
          <cell r="Y9">
            <v>14</v>
          </cell>
        </row>
        <row r="10">
          <cell r="Q10">
            <v>8</v>
          </cell>
          <cell r="W10">
            <v>5</v>
          </cell>
          <cell r="X10">
            <v>9</v>
          </cell>
          <cell r="Y10">
            <v>13</v>
          </cell>
        </row>
        <row r="11">
          <cell r="Q11" t="str">
            <v>1/2 5</v>
          </cell>
          <cell r="X11">
            <v>8</v>
          </cell>
          <cell r="Y11">
            <v>12</v>
          </cell>
        </row>
        <row r="12">
          <cell r="Q12" t="str">
            <v>1/2 6</v>
          </cell>
          <cell r="X12">
            <v>7</v>
          </cell>
          <cell r="Y12">
            <v>11</v>
          </cell>
        </row>
        <row r="13">
          <cell r="Q13" t="str">
            <v>1/2 7</v>
          </cell>
          <cell r="X13">
            <v>6</v>
          </cell>
          <cell r="Y13">
            <v>10</v>
          </cell>
        </row>
        <row r="14">
          <cell r="Q14" t="str">
            <v>1/2 8</v>
          </cell>
          <cell r="X14">
            <v>5</v>
          </cell>
          <cell r="Y14">
            <v>9</v>
          </cell>
        </row>
        <row r="15">
          <cell r="Q15" t="str">
            <v>1/4 5</v>
          </cell>
          <cell r="Y15">
            <v>8</v>
          </cell>
        </row>
        <row r="16">
          <cell r="Q16" t="str">
            <v>1/4 6</v>
          </cell>
          <cell r="Y16">
            <v>7</v>
          </cell>
        </row>
        <row r="17">
          <cell r="Q17" t="str">
            <v>1/4 7</v>
          </cell>
          <cell r="Y17">
            <v>6</v>
          </cell>
        </row>
        <row r="18">
          <cell r="Q18" t="str">
            <v>1/4 8</v>
          </cell>
          <cell r="Y18">
            <v>5</v>
          </cell>
        </row>
        <row r="19">
          <cell r="Q19" t="str">
            <v>M 1</v>
          </cell>
          <cell r="R19">
            <v>10</v>
          </cell>
          <cell r="S19">
            <v>11</v>
          </cell>
          <cell r="T19">
            <v>12</v>
          </cell>
          <cell r="U19">
            <v>13</v>
          </cell>
          <cell r="V19">
            <v>14</v>
          </cell>
        </row>
        <row r="20">
          <cell r="Q20" t="str">
            <v>M 2</v>
          </cell>
          <cell r="R20">
            <v>6</v>
          </cell>
          <cell r="S20">
            <v>7</v>
          </cell>
          <cell r="T20">
            <v>8</v>
          </cell>
          <cell r="U20">
            <v>9</v>
          </cell>
          <cell r="V20">
            <v>10</v>
          </cell>
        </row>
        <row r="21">
          <cell r="Q21" t="str">
            <v>M 3</v>
          </cell>
          <cell r="R21">
            <v>3</v>
          </cell>
          <cell r="S21">
            <v>4</v>
          </cell>
          <cell r="T21">
            <v>5</v>
          </cell>
          <cell r="U21">
            <v>6</v>
          </cell>
          <cell r="V21">
            <v>7</v>
          </cell>
        </row>
        <row r="22">
          <cell r="Q22" t="str">
            <v>M 4</v>
          </cell>
          <cell r="R22">
            <v>1</v>
          </cell>
          <cell r="S22">
            <v>2</v>
          </cell>
          <cell r="T22">
            <v>3</v>
          </cell>
          <cell r="U22">
            <v>4</v>
          </cell>
          <cell r="V22">
            <v>5</v>
          </cell>
          <cell r="W22">
            <v>4</v>
          </cell>
        </row>
        <row r="23">
          <cell r="Q23" t="str">
            <v>M 5</v>
          </cell>
          <cell r="S23">
            <v>1</v>
          </cell>
          <cell r="T23">
            <v>2</v>
          </cell>
          <cell r="U23">
            <v>3</v>
          </cell>
          <cell r="V23">
            <v>4</v>
          </cell>
          <cell r="W23">
            <v>4</v>
          </cell>
          <cell r="X23">
            <v>4</v>
          </cell>
          <cell r="Y23">
            <v>4</v>
          </cell>
        </row>
        <row r="24">
          <cell r="Q24" t="str">
            <v>M 6</v>
          </cell>
          <cell r="T24">
            <v>1</v>
          </cell>
          <cell r="U24">
            <v>2</v>
          </cell>
          <cell r="V24">
            <v>3</v>
          </cell>
          <cell r="W24">
            <v>3</v>
          </cell>
          <cell r="X24">
            <v>3</v>
          </cell>
          <cell r="Y24">
            <v>3</v>
          </cell>
        </row>
        <row r="25">
          <cell r="Q25" t="str">
            <v>M 7</v>
          </cell>
          <cell r="U25">
            <v>1</v>
          </cell>
          <cell r="V25">
            <v>2</v>
          </cell>
          <cell r="W25">
            <v>2</v>
          </cell>
          <cell r="X25">
            <v>2</v>
          </cell>
          <cell r="Y25">
            <v>2</v>
          </cell>
        </row>
        <row r="26">
          <cell r="Q26" t="str">
            <v>M 8</v>
          </cell>
          <cell r="V26">
            <v>1</v>
          </cell>
          <cell r="W26">
            <v>1</v>
          </cell>
          <cell r="X26">
            <v>1</v>
          </cell>
          <cell r="Y26">
            <v>1</v>
          </cell>
        </row>
        <row r="27">
          <cell r="Q27" t="str">
            <v>Abs</v>
          </cell>
          <cell r="R27">
            <v>0</v>
          </cell>
          <cell r="S27">
            <v>0</v>
          </cell>
          <cell r="T27">
            <v>0</v>
          </cell>
          <cell r="U27">
            <v>0</v>
          </cell>
          <cell r="V27">
            <v>0</v>
          </cell>
          <cell r="W27">
            <v>0</v>
          </cell>
          <cell r="X27">
            <v>0</v>
          </cell>
          <cell r="Y27">
            <v>0</v>
          </cell>
        </row>
      </sheetData>
      <sheetData sheetId="4">
        <row r="3">
          <cell r="B3" t="str">
            <v>01 - Garçons U7 &amp; Filles U7-U9</v>
          </cell>
          <cell r="C3">
            <v>13</v>
          </cell>
          <cell r="D3">
            <v>2</v>
          </cell>
          <cell r="E3">
            <v>2</v>
          </cell>
          <cell r="F3">
            <v>1</v>
          </cell>
          <cell r="G3">
            <v>2</v>
          </cell>
          <cell r="H3">
            <v>0</v>
          </cell>
          <cell r="I3">
            <v>400</v>
          </cell>
          <cell r="J3" t="str">
            <v/>
          </cell>
          <cell r="K3" t="str">
            <v/>
          </cell>
          <cell r="L3">
            <v>0</v>
          </cell>
          <cell r="M3">
            <v>200</v>
          </cell>
          <cell r="N3" t="str">
            <v/>
          </cell>
          <cell r="O3" t="str">
            <v/>
          </cell>
          <cell r="P3">
            <v>1</v>
          </cell>
          <cell r="Q3">
            <v>101</v>
          </cell>
          <cell r="R3">
            <v>101</v>
          </cell>
          <cell r="S3">
            <v>101</v>
          </cell>
          <cell r="U3">
            <v>2</v>
          </cell>
          <cell r="V3">
            <v>20</v>
          </cell>
        </row>
        <row r="4">
          <cell r="B4" t="str">
            <v>02 - Garçons U9 &amp; Filles U11</v>
          </cell>
          <cell r="C4">
            <v>32</v>
          </cell>
          <cell r="D4">
            <v>4</v>
          </cell>
          <cell r="E4">
            <v>6</v>
          </cell>
          <cell r="F4">
            <v>3</v>
          </cell>
          <cell r="G4">
            <v>6</v>
          </cell>
          <cell r="H4">
            <v>0</v>
          </cell>
          <cell r="I4">
            <v>400</v>
          </cell>
          <cell r="J4" t="str">
            <v/>
          </cell>
          <cell r="K4" t="str">
            <v/>
          </cell>
          <cell r="L4">
            <v>2</v>
          </cell>
          <cell r="M4">
            <v>202</v>
          </cell>
          <cell r="N4">
            <v>201</v>
          </cell>
          <cell r="O4">
            <v>202</v>
          </cell>
          <cell r="P4">
            <v>1</v>
          </cell>
          <cell r="Q4">
            <v>102</v>
          </cell>
          <cell r="R4">
            <v>102</v>
          </cell>
          <cell r="S4">
            <v>102</v>
          </cell>
          <cell r="U4">
            <v>3</v>
          </cell>
          <cell r="V4">
            <v>30</v>
          </cell>
        </row>
        <row r="5">
          <cell r="B5" t="str">
            <v>03 - Garçons U11 &amp; Filles U13</v>
          </cell>
          <cell r="C5">
            <v>26</v>
          </cell>
          <cell r="D5">
            <v>4</v>
          </cell>
          <cell r="E5">
            <v>10</v>
          </cell>
          <cell r="F5">
            <v>7</v>
          </cell>
          <cell r="G5">
            <v>10</v>
          </cell>
          <cell r="H5">
            <v>0</v>
          </cell>
          <cell r="I5">
            <v>400</v>
          </cell>
          <cell r="J5" t="str">
            <v/>
          </cell>
          <cell r="K5" t="str">
            <v/>
          </cell>
          <cell r="L5">
            <v>2</v>
          </cell>
          <cell r="M5">
            <v>204</v>
          </cell>
          <cell r="N5">
            <v>203</v>
          </cell>
          <cell r="O5">
            <v>204</v>
          </cell>
          <cell r="P5">
            <v>1</v>
          </cell>
          <cell r="Q5">
            <v>103</v>
          </cell>
          <cell r="R5">
            <v>103</v>
          </cell>
          <cell r="S5">
            <v>103</v>
          </cell>
          <cell r="U5">
            <v>3</v>
          </cell>
          <cell r="V5">
            <v>30</v>
          </cell>
        </row>
        <row r="6">
          <cell r="B6" t="str">
            <v>04 - Novices Garçons U13 &amp; Filles U15</v>
          </cell>
          <cell r="C6">
            <v>29</v>
          </cell>
          <cell r="D6">
            <v>4</v>
          </cell>
          <cell r="E6">
            <v>14</v>
          </cell>
          <cell r="F6">
            <v>11</v>
          </cell>
          <cell r="G6">
            <v>14</v>
          </cell>
          <cell r="H6">
            <v>0</v>
          </cell>
          <cell r="I6">
            <v>400</v>
          </cell>
          <cell r="J6" t="str">
            <v/>
          </cell>
          <cell r="K6" t="str">
            <v/>
          </cell>
          <cell r="L6">
            <v>2</v>
          </cell>
          <cell r="M6">
            <v>206</v>
          </cell>
          <cell r="N6">
            <v>205</v>
          </cell>
          <cell r="O6">
            <v>206</v>
          </cell>
          <cell r="P6">
            <v>1</v>
          </cell>
          <cell r="Q6">
            <v>104</v>
          </cell>
          <cell r="R6">
            <v>104</v>
          </cell>
          <cell r="S6">
            <v>104</v>
          </cell>
          <cell r="U6">
            <v>3</v>
          </cell>
          <cell r="V6">
            <v>30</v>
          </cell>
        </row>
        <row r="7">
          <cell r="B7" t="str">
            <v>05 - Novices Garçons U15 &amp; Filles 15+</v>
          </cell>
          <cell r="C7">
            <v>17</v>
          </cell>
          <cell r="D7">
            <v>3</v>
          </cell>
          <cell r="E7">
            <v>17</v>
          </cell>
          <cell r="F7">
            <v>15</v>
          </cell>
          <cell r="G7">
            <v>17</v>
          </cell>
          <cell r="H7">
            <v>0</v>
          </cell>
          <cell r="I7">
            <v>400</v>
          </cell>
          <cell r="J7" t="str">
            <v/>
          </cell>
          <cell r="K7" t="str">
            <v/>
          </cell>
          <cell r="L7">
            <v>2</v>
          </cell>
          <cell r="M7">
            <v>208</v>
          </cell>
          <cell r="N7">
            <v>207</v>
          </cell>
          <cell r="O7">
            <v>208</v>
          </cell>
          <cell r="P7">
            <v>1</v>
          </cell>
          <cell r="Q7">
            <v>105</v>
          </cell>
          <cell r="R7">
            <v>105</v>
          </cell>
          <cell r="S7">
            <v>105</v>
          </cell>
          <cell r="U7">
            <v>3</v>
          </cell>
          <cell r="V7">
            <v>30</v>
          </cell>
        </row>
        <row r="8">
          <cell r="B8" t="str">
            <v>06 - Novices Garçons 15+</v>
          </cell>
          <cell r="C8">
            <v>15</v>
          </cell>
          <cell r="D8">
            <v>2</v>
          </cell>
          <cell r="E8">
            <v>19</v>
          </cell>
          <cell r="F8">
            <v>18</v>
          </cell>
          <cell r="G8">
            <v>19</v>
          </cell>
          <cell r="H8">
            <v>0</v>
          </cell>
          <cell r="I8">
            <v>400</v>
          </cell>
          <cell r="J8" t="str">
            <v/>
          </cell>
          <cell r="K8" t="str">
            <v/>
          </cell>
          <cell r="L8">
            <v>0</v>
          </cell>
          <cell r="M8">
            <v>208</v>
          </cell>
          <cell r="N8" t="str">
            <v/>
          </cell>
          <cell r="O8" t="str">
            <v/>
          </cell>
          <cell r="P8">
            <v>1</v>
          </cell>
          <cell r="Q8">
            <v>106</v>
          </cell>
          <cell r="R8">
            <v>106</v>
          </cell>
          <cell r="S8">
            <v>106</v>
          </cell>
          <cell r="U8">
            <v>2</v>
          </cell>
          <cell r="V8">
            <v>20</v>
          </cell>
        </row>
        <row r="9">
          <cell r="B9" t="str">
            <v>07 - Intermédiaires Garçons 15+</v>
          </cell>
          <cell r="C9">
            <v>19</v>
          </cell>
          <cell r="D9">
            <v>3</v>
          </cell>
          <cell r="E9">
            <v>22</v>
          </cell>
          <cell r="F9">
            <v>20</v>
          </cell>
          <cell r="G9">
            <v>22</v>
          </cell>
          <cell r="H9">
            <v>0</v>
          </cell>
          <cell r="I9">
            <v>400</v>
          </cell>
          <cell r="J9" t="str">
            <v/>
          </cell>
          <cell r="K9" t="str">
            <v/>
          </cell>
          <cell r="L9">
            <v>2</v>
          </cell>
          <cell r="M9">
            <v>210</v>
          </cell>
          <cell r="N9">
            <v>209</v>
          </cell>
          <cell r="O9">
            <v>210</v>
          </cell>
          <cell r="P9">
            <v>1</v>
          </cell>
          <cell r="Q9">
            <v>107</v>
          </cell>
          <cell r="R9">
            <v>107</v>
          </cell>
          <cell r="S9">
            <v>107</v>
          </cell>
          <cell r="U9">
            <v>3</v>
          </cell>
          <cell r="V9">
            <v>30</v>
          </cell>
        </row>
        <row r="10">
          <cell r="B10" t="str">
            <v>08 - Experts Garçons U13 &amp; Filles U15</v>
          </cell>
          <cell r="C10">
            <v>14</v>
          </cell>
          <cell r="D10">
            <v>2</v>
          </cell>
          <cell r="E10">
            <v>24</v>
          </cell>
          <cell r="F10">
            <v>23</v>
          </cell>
          <cell r="G10">
            <v>24</v>
          </cell>
          <cell r="H10">
            <v>0</v>
          </cell>
          <cell r="I10">
            <v>400</v>
          </cell>
          <cell r="J10" t="str">
            <v/>
          </cell>
          <cell r="K10" t="str">
            <v/>
          </cell>
          <cell r="L10">
            <v>0</v>
          </cell>
          <cell r="M10">
            <v>210</v>
          </cell>
          <cell r="N10" t="str">
            <v/>
          </cell>
          <cell r="O10" t="str">
            <v/>
          </cell>
          <cell r="P10">
            <v>1</v>
          </cell>
          <cell r="Q10">
            <v>108</v>
          </cell>
          <cell r="R10">
            <v>108</v>
          </cell>
          <cell r="S10">
            <v>108</v>
          </cell>
          <cell r="U10">
            <v>2</v>
          </cell>
          <cell r="V10">
            <v>20</v>
          </cell>
        </row>
        <row r="11">
          <cell r="B11" t="str">
            <v>09 - Experts Garçons U15 &amp; Filles 15+</v>
          </cell>
          <cell r="C11">
            <v>14</v>
          </cell>
          <cell r="D11">
            <v>2</v>
          </cell>
          <cell r="E11">
            <v>26</v>
          </cell>
          <cell r="F11">
            <v>25</v>
          </cell>
          <cell r="G11">
            <v>26</v>
          </cell>
          <cell r="H11">
            <v>0</v>
          </cell>
          <cell r="I11">
            <v>400</v>
          </cell>
          <cell r="J11" t="str">
            <v/>
          </cell>
          <cell r="K11" t="str">
            <v/>
          </cell>
          <cell r="L11">
            <v>0</v>
          </cell>
          <cell r="M11">
            <v>210</v>
          </cell>
          <cell r="N11" t="str">
            <v/>
          </cell>
          <cell r="O11" t="str">
            <v/>
          </cell>
          <cell r="P11">
            <v>1</v>
          </cell>
          <cell r="Q11">
            <v>109</v>
          </cell>
          <cell r="R11">
            <v>109</v>
          </cell>
          <cell r="S11">
            <v>109</v>
          </cell>
          <cell r="U11">
            <v>2</v>
          </cell>
          <cell r="V11">
            <v>20</v>
          </cell>
        </row>
        <row r="12">
          <cell r="B12" t="str">
            <v>10 - Experts Garçons 15+</v>
          </cell>
          <cell r="C12">
            <v>29</v>
          </cell>
          <cell r="D12">
            <v>4</v>
          </cell>
          <cell r="E12">
            <v>30</v>
          </cell>
          <cell r="F12">
            <v>27</v>
          </cell>
          <cell r="G12">
            <v>30</v>
          </cell>
          <cell r="H12">
            <v>0</v>
          </cell>
          <cell r="I12">
            <v>400</v>
          </cell>
          <cell r="J12" t="str">
            <v/>
          </cell>
          <cell r="K12" t="str">
            <v/>
          </cell>
          <cell r="L12">
            <v>2</v>
          </cell>
          <cell r="M12">
            <v>212</v>
          </cell>
          <cell r="N12">
            <v>211</v>
          </cell>
          <cell r="O12">
            <v>212</v>
          </cell>
          <cell r="P12">
            <v>1</v>
          </cell>
          <cell r="Q12">
            <v>110</v>
          </cell>
          <cell r="R12">
            <v>110</v>
          </cell>
          <cell r="S12">
            <v>110</v>
          </cell>
          <cell r="U12">
            <v>3</v>
          </cell>
          <cell r="V12">
            <v>30</v>
          </cell>
        </row>
        <row r="13">
          <cell r="C13">
            <v>0</v>
          </cell>
          <cell r="D13">
            <v>0</v>
          </cell>
          <cell r="E13">
            <v>30</v>
          </cell>
          <cell r="F13" t="str">
            <v/>
          </cell>
          <cell r="G13" t="str">
            <v/>
          </cell>
          <cell r="H13">
            <v>0</v>
          </cell>
          <cell r="I13">
            <v>400</v>
          </cell>
          <cell r="J13" t="str">
            <v/>
          </cell>
          <cell r="K13" t="str">
            <v/>
          </cell>
          <cell r="L13">
            <v>0</v>
          </cell>
          <cell r="M13">
            <v>212</v>
          </cell>
          <cell r="N13" t="str">
            <v/>
          </cell>
          <cell r="O13" t="str">
            <v/>
          </cell>
          <cell r="P13">
            <v>0</v>
          </cell>
          <cell r="Q13">
            <v>110</v>
          </cell>
          <cell r="R13" t="str">
            <v/>
          </cell>
          <cell r="S13" t="str">
            <v/>
          </cell>
          <cell r="U13">
            <v>0</v>
          </cell>
          <cell r="V13">
            <v>0</v>
          </cell>
        </row>
        <row r="14">
          <cell r="C14">
            <v>0</v>
          </cell>
          <cell r="D14">
            <v>0</v>
          </cell>
          <cell r="E14">
            <v>30</v>
          </cell>
          <cell r="F14" t="str">
            <v/>
          </cell>
          <cell r="G14" t="str">
            <v/>
          </cell>
          <cell r="H14">
            <v>0</v>
          </cell>
          <cell r="I14">
            <v>400</v>
          </cell>
          <cell r="J14" t="str">
            <v/>
          </cell>
          <cell r="K14" t="str">
            <v/>
          </cell>
          <cell r="L14">
            <v>0</v>
          </cell>
          <cell r="M14">
            <v>212</v>
          </cell>
          <cell r="N14" t="str">
            <v/>
          </cell>
          <cell r="O14" t="str">
            <v/>
          </cell>
          <cell r="P14">
            <v>0</v>
          </cell>
          <cell r="Q14">
            <v>110</v>
          </cell>
          <cell r="R14" t="str">
            <v/>
          </cell>
          <cell r="S14" t="str">
            <v/>
          </cell>
          <cell r="U14">
            <v>0</v>
          </cell>
          <cell r="V14">
            <v>0</v>
          </cell>
        </row>
        <row r="15">
          <cell r="C15">
            <v>0</v>
          </cell>
          <cell r="D15">
            <v>0</v>
          </cell>
          <cell r="E15">
            <v>30</v>
          </cell>
          <cell r="F15" t="str">
            <v/>
          </cell>
          <cell r="G15" t="str">
            <v/>
          </cell>
          <cell r="H15">
            <v>0</v>
          </cell>
          <cell r="I15">
            <v>400</v>
          </cell>
          <cell r="J15" t="str">
            <v/>
          </cell>
          <cell r="K15" t="str">
            <v/>
          </cell>
          <cell r="L15">
            <v>0</v>
          </cell>
          <cell r="M15">
            <v>212</v>
          </cell>
          <cell r="N15" t="str">
            <v/>
          </cell>
          <cell r="O15" t="str">
            <v/>
          </cell>
          <cell r="P15">
            <v>0</v>
          </cell>
          <cell r="Q15">
            <v>110</v>
          </cell>
          <cell r="R15" t="str">
            <v/>
          </cell>
          <cell r="S15" t="str">
            <v/>
          </cell>
          <cell r="U15">
            <v>0</v>
          </cell>
          <cell r="V15">
            <v>0</v>
          </cell>
        </row>
        <row r="16">
          <cell r="C16">
            <v>0</v>
          </cell>
          <cell r="D16">
            <v>0</v>
          </cell>
          <cell r="E16">
            <v>30</v>
          </cell>
          <cell r="F16" t="str">
            <v/>
          </cell>
          <cell r="G16" t="str">
            <v/>
          </cell>
          <cell r="H16">
            <v>0</v>
          </cell>
          <cell r="I16">
            <v>400</v>
          </cell>
          <cell r="J16" t="str">
            <v/>
          </cell>
          <cell r="K16" t="str">
            <v/>
          </cell>
          <cell r="L16">
            <v>0</v>
          </cell>
          <cell r="M16">
            <v>212</v>
          </cell>
          <cell r="N16" t="str">
            <v/>
          </cell>
          <cell r="O16" t="str">
            <v/>
          </cell>
          <cell r="P16">
            <v>0</v>
          </cell>
          <cell r="Q16">
            <v>110</v>
          </cell>
          <cell r="R16" t="str">
            <v/>
          </cell>
          <cell r="S16" t="str">
            <v/>
          </cell>
          <cell r="U16">
            <v>0</v>
          </cell>
          <cell r="V16">
            <v>0</v>
          </cell>
        </row>
        <row r="17">
          <cell r="C17">
            <v>0</v>
          </cell>
          <cell r="D17">
            <v>0</v>
          </cell>
          <cell r="E17">
            <v>30</v>
          </cell>
          <cell r="F17" t="str">
            <v/>
          </cell>
          <cell r="G17" t="str">
            <v/>
          </cell>
          <cell r="H17">
            <v>0</v>
          </cell>
          <cell r="I17">
            <v>400</v>
          </cell>
          <cell r="J17" t="str">
            <v/>
          </cell>
          <cell r="K17" t="str">
            <v/>
          </cell>
          <cell r="L17">
            <v>0</v>
          </cell>
          <cell r="M17">
            <v>212</v>
          </cell>
          <cell r="N17" t="str">
            <v/>
          </cell>
          <cell r="O17" t="str">
            <v/>
          </cell>
          <cell r="P17">
            <v>0</v>
          </cell>
          <cell r="Q17">
            <v>110</v>
          </cell>
          <cell r="R17" t="str">
            <v/>
          </cell>
          <cell r="S17" t="str">
            <v/>
          </cell>
          <cell r="U17">
            <v>0</v>
          </cell>
          <cell r="V17">
            <v>0</v>
          </cell>
        </row>
        <row r="18">
          <cell r="C18">
            <v>0</v>
          </cell>
          <cell r="D18">
            <v>0</v>
          </cell>
          <cell r="E18">
            <v>30</v>
          </cell>
          <cell r="F18" t="str">
            <v/>
          </cell>
          <cell r="G18" t="str">
            <v/>
          </cell>
          <cell r="H18">
            <v>0</v>
          </cell>
          <cell r="I18">
            <v>400</v>
          </cell>
          <cell r="J18" t="str">
            <v/>
          </cell>
          <cell r="K18" t="str">
            <v/>
          </cell>
          <cell r="L18">
            <v>0</v>
          </cell>
          <cell r="M18">
            <v>212</v>
          </cell>
          <cell r="N18" t="str">
            <v/>
          </cell>
          <cell r="O18" t="str">
            <v/>
          </cell>
          <cell r="P18">
            <v>0</v>
          </cell>
          <cell r="Q18">
            <v>110</v>
          </cell>
          <cell r="R18" t="str">
            <v/>
          </cell>
          <cell r="S18" t="str">
            <v/>
          </cell>
          <cell r="U18">
            <v>0</v>
          </cell>
          <cell r="V18">
            <v>0</v>
          </cell>
        </row>
        <row r="19">
          <cell r="C19">
            <v>0</v>
          </cell>
          <cell r="D19">
            <v>0</v>
          </cell>
          <cell r="E19">
            <v>30</v>
          </cell>
          <cell r="F19" t="str">
            <v/>
          </cell>
          <cell r="G19" t="str">
            <v/>
          </cell>
          <cell r="H19">
            <v>0</v>
          </cell>
          <cell r="I19">
            <v>400</v>
          </cell>
          <cell r="J19" t="str">
            <v/>
          </cell>
          <cell r="K19" t="str">
            <v/>
          </cell>
          <cell r="L19">
            <v>0</v>
          </cell>
          <cell r="M19">
            <v>212</v>
          </cell>
          <cell r="N19" t="str">
            <v/>
          </cell>
          <cell r="O19" t="str">
            <v/>
          </cell>
          <cell r="P19">
            <v>0</v>
          </cell>
          <cell r="Q19">
            <v>110</v>
          </cell>
          <cell r="R19" t="str">
            <v/>
          </cell>
          <cell r="S19" t="str">
            <v/>
          </cell>
          <cell r="U19">
            <v>0</v>
          </cell>
          <cell r="V19">
            <v>0</v>
          </cell>
        </row>
        <row r="20">
          <cell r="C20">
            <v>0</v>
          </cell>
          <cell r="D20">
            <v>0</v>
          </cell>
          <cell r="E20">
            <v>30</v>
          </cell>
          <cell r="F20" t="str">
            <v/>
          </cell>
          <cell r="G20" t="str">
            <v/>
          </cell>
          <cell r="H20">
            <v>0</v>
          </cell>
          <cell r="I20">
            <v>400</v>
          </cell>
          <cell r="J20" t="str">
            <v/>
          </cell>
          <cell r="K20" t="str">
            <v/>
          </cell>
          <cell r="L20">
            <v>0</v>
          </cell>
          <cell r="M20">
            <v>212</v>
          </cell>
          <cell r="N20" t="str">
            <v/>
          </cell>
          <cell r="O20" t="str">
            <v/>
          </cell>
          <cell r="P20">
            <v>0</v>
          </cell>
          <cell r="Q20">
            <v>110</v>
          </cell>
          <cell r="R20" t="str">
            <v/>
          </cell>
          <cell r="S20" t="str">
            <v/>
          </cell>
          <cell r="U20">
            <v>0</v>
          </cell>
          <cell r="V20">
            <v>0</v>
          </cell>
        </row>
        <row r="21">
          <cell r="C21">
            <v>0</v>
          </cell>
          <cell r="D21">
            <v>0</v>
          </cell>
          <cell r="E21">
            <v>30</v>
          </cell>
          <cell r="F21" t="str">
            <v/>
          </cell>
          <cell r="G21" t="str">
            <v/>
          </cell>
          <cell r="H21">
            <v>0</v>
          </cell>
          <cell r="I21">
            <v>400</v>
          </cell>
          <cell r="J21" t="str">
            <v/>
          </cell>
          <cell r="K21" t="str">
            <v/>
          </cell>
          <cell r="L21">
            <v>0</v>
          </cell>
          <cell r="M21">
            <v>212</v>
          </cell>
          <cell r="N21" t="str">
            <v/>
          </cell>
          <cell r="O21" t="str">
            <v/>
          </cell>
          <cell r="P21">
            <v>0</v>
          </cell>
          <cell r="Q21">
            <v>110</v>
          </cell>
          <cell r="R21" t="str">
            <v/>
          </cell>
          <cell r="S21" t="str">
            <v/>
          </cell>
          <cell r="U21">
            <v>0</v>
          </cell>
          <cell r="V21">
            <v>0</v>
          </cell>
        </row>
        <row r="22">
          <cell r="C22">
            <v>0</v>
          </cell>
          <cell r="D22">
            <v>0</v>
          </cell>
          <cell r="E22">
            <v>30</v>
          </cell>
          <cell r="F22" t="str">
            <v/>
          </cell>
          <cell r="G22" t="str">
            <v/>
          </cell>
          <cell r="H22">
            <v>0</v>
          </cell>
          <cell r="I22">
            <v>400</v>
          </cell>
          <cell r="J22" t="str">
            <v/>
          </cell>
          <cell r="K22" t="str">
            <v/>
          </cell>
          <cell r="L22">
            <v>0</v>
          </cell>
          <cell r="M22">
            <v>212</v>
          </cell>
          <cell r="N22" t="str">
            <v/>
          </cell>
          <cell r="O22" t="str">
            <v/>
          </cell>
          <cell r="P22">
            <v>0</v>
          </cell>
          <cell r="Q22">
            <v>110</v>
          </cell>
          <cell r="R22" t="str">
            <v/>
          </cell>
          <cell r="S22" t="str">
            <v/>
          </cell>
          <cell r="U22">
            <v>0</v>
          </cell>
          <cell r="V22">
            <v>0</v>
          </cell>
        </row>
        <row r="23">
          <cell r="C23">
            <v>0</v>
          </cell>
          <cell r="D23">
            <v>0</v>
          </cell>
          <cell r="E23">
            <v>30</v>
          </cell>
          <cell r="F23" t="str">
            <v/>
          </cell>
          <cell r="G23" t="str">
            <v/>
          </cell>
          <cell r="H23">
            <v>0</v>
          </cell>
          <cell r="I23">
            <v>400</v>
          </cell>
          <cell r="J23" t="str">
            <v/>
          </cell>
          <cell r="K23" t="str">
            <v/>
          </cell>
          <cell r="L23">
            <v>0</v>
          </cell>
          <cell r="M23">
            <v>212</v>
          </cell>
          <cell r="N23" t="str">
            <v/>
          </cell>
          <cell r="O23" t="str">
            <v/>
          </cell>
          <cell r="P23">
            <v>0</v>
          </cell>
          <cell r="Q23">
            <v>110</v>
          </cell>
          <cell r="R23" t="str">
            <v/>
          </cell>
          <cell r="S23" t="str">
            <v/>
          </cell>
          <cell r="U23">
            <v>0</v>
          </cell>
          <cell r="V23">
            <v>0</v>
          </cell>
        </row>
        <row r="24">
          <cell r="C24">
            <v>0</v>
          </cell>
          <cell r="D24">
            <v>0</v>
          </cell>
          <cell r="E24">
            <v>30</v>
          </cell>
          <cell r="F24" t="str">
            <v/>
          </cell>
          <cell r="G24" t="str">
            <v/>
          </cell>
          <cell r="H24">
            <v>0</v>
          </cell>
          <cell r="I24">
            <v>400</v>
          </cell>
          <cell r="J24" t="str">
            <v/>
          </cell>
          <cell r="K24" t="str">
            <v/>
          </cell>
          <cell r="L24">
            <v>0</v>
          </cell>
          <cell r="M24">
            <v>212</v>
          </cell>
          <cell r="N24" t="str">
            <v/>
          </cell>
          <cell r="O24" t="str">
            <v/>
          </cell>
          <cell r="P24">
            <v>0</v>
          </cell>
          <cell r="Q24">
            <v>110</v>
          </cell>
          <cell r="R24" t="str">
            <v/>
          </cell>
          <cell r="S24" t="str">
            <v/>
          </cell>
          <cell r="U24">
            <v>0</v>
          </cell>
          <cell r="V24">
            <v>0</v>
          </cell>
        </row>
        <row r="25">
          <cell r="C25">
            <v>0</v>
          </cell>
          <cell r="D25">
            <v>0</v>
          </cell>
          <cell r="E25">
            <v>30</v>
          </cell>
          <cell r="F25" t="str">
            <v/>
          </cell>
          <cell r="G25" t="str">
            <v/>
          </cell>
          <cell r="H25">
            <v>0</v>
          </cell>
          <cell r="I25">
            <v>400</v>
          </cell>
          <cell r="J25" t="str">
            <v/>
          </cell>
          <cell r="K25" t="str">
            <v/>
          </cell>
          <cell r="L25">
            <v>0</v>
          </cell>
          <cell r="M25">
            <v>212</v>
          </cell>
          <cell r="N25" t="str">
            <v/>
          </cell>
          <cell r="O25" t="str">
            <v/>
          </cell>
          <cell r="P25">
            <v>0</v>
          </cell>
          <cell r="Q25">
            <v>110</v>
          </cell>
          <cell r="R25" t="str">
            <v/>
          </cell>
          <cell r="S25" t="str">
            <v/>
          </cell>
          <cell r="U25">
            <v>0</v>
          </cell>
          <cell r="V25">
            <v>0</v>
          </cell>
        </row>
        <row r="26">
          <cell r="C26">
            <v>0</v>
          </cell>
          <cell r="D26">
            <v>0</v>
          </cell>
          <cell r="E26">
            <v>30</v>
          </cell>
          <cell r="F26" t="str">
            <v/>
          </cell>
          <cell r="G26" t="str">
            <v/>
          </cell>
          <cell r="H26">
            <v>0</v>
          </cell>
          <cell r="I26">
            <v>400</v>
          </cell>
          <cell r="J26" t="str">
            <v/>
          </cell>
          <cell r="K26" t="str">
            <v/>
          </cell>
          <cell r="L26">
            <v>0</v>
          </cell>
          <cell r="M26">
            <v>212</v>
          </cell>
          <cell r="N26" t="str">
            <v/>
          </cell>
          <cell r="O26" t="str">
            <v/>
          </cell>
          <cell r="P26">
            <v>0</v>
          </cell>
          <cell r="Q26">
            <v>110</v>
          </cell>
          <cell r="R26" t="str">
            <v/>
          </cell>
          <cell r="S26" t="str">
            <v/>
          </cell>
          <cell r="U26">
            <v>0</v>
          </cell>
          <cell r="V26">
            <v>0</v>
          </cell>
        </row>
        <row r="27">
          <cell r="C27">
            <v>0</v>
          </cell>
          <cell r="D27">
            <v>0</v>
          </cell>
          <cell r="E27">
            <v>30</v>
          </cell>
          <cell r="F27" t="str">
            <v/>
          </cell>
          <cell r="G27" t="str">
            <v/>
          </cell>
          <cell r="H27">
            <v>0</v>
          </cell>
          <cell r="I27">
            <v>400</v>
          </cell>
          <cell r="J27" t="str">
            <v/>
          </cell>
          <cell r="K27" t="str">
            <v/>
          </cell>
          <cell r="L27">
            <v>0</v>
          </cell>
          <cell r="M27">
            <v>212</v>
          </cell>
          <cell r="N27" t="str">
            <v/>
          </cell>
          <cell r="O27" t="str">
            <v/>
          </cell>
          <cell r="P27">
            <v>0</v>
          </cell>
          <cell r="Q27">
            <v>110</v>
          </cell>
          <cell r="R27" t="str">
            <v/>
          </cell>
          <cell r="S27" t="str">
            <v/>
          </cell>
          <cell r="U27">
            <v>0</v>
          </cell>
          <cell r="V27">
            <v>0</v>
          </cell>
        </row>
        <row r="28">
          <cell r="C28">
            <v>0</v>
          </cell>
          <cell r="D28">
            <v>0</v>
          </cell>
          <cell r="E28">
            <v>30</v>
          </cell>
          <cell r="F28" t="str">
            <v/>
          </cell>
          <cell r="G28" t="str">
            <v/>
          </cell>
          <cell r="H28">
            <v>0</v>
          </cell>
          <cell r="I28">
            <v>400</v>
          </cell>
          <cell r="J28" t="str">
            <v/>
          </cell>
          <cell r="K28" t="str">
            <v/>
          </cell>
          <cell r="L28">
            <v>0</v>
          </cell>
          <cell r="M28">
            <v>212</v>
          </cell>
          <cell r="N28" t="str">
            <v/>
          </cell>
          <cell r="O28" t="str">
            <v/>
          </cell>
          <cell r="P28">
            <v>0</v>
          </cell>
          <cell r="Q28">
            <v>110</v>
          </cell>
          <cell r="R28" t="str">
            <v/>
          </cell>
          <cell r="S28" t="str">
            <v/>
          </cell>
          <cell r="U28">
            <v>0</v>
          </cell>
          <cell r="V28">
            <v>0</v>
          </cell>
        </row>
      </sheetData>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clubs 2015-2016"/>
      <sheetName val="INSCRIPTIONS"/>
      <sheetName val="INSCRITS"/>
      <sheetName val="TABLES"/>
    </sheetNames>
    <sheetDataSet>
      <sheetData sheetId="0"/>
      <sheetData sheetId="1"/>
      <sheetData sheetId="2"/>
      <sheetData sheetId="3">
        <row r="1">
          <cell r="A1" t="str">
            <v>Garçons</v>
          </cell>
          <cell r="B1" t="str">
            <v>Catégories</v>
          </cell>
          <cell r="C1" t="str">
            <v>Experts</v>
          </cell>
          <cell r="D1" t="str">
            <v>Surclassement</v>
          </cell>
          <cell r="F1" t="str">
            <v>Filles</v>
          </cell>
          <cell r="G1" t="str">
            <v>Catégories</v>
          </cell>
          <cell r="H1" t="str">
            <v>Experts + 
Surclassement</v>
          </cell>
        </row>
        <row r="2">
          <cell r="A2">
            <v>1900</v>
          </cell>
          <cell r="B2" t="str">
            <v>Hommes 30+ (1986 et avant) et Dames 17+ (1999 et avant)</v>
          </cell>
          <cell r="C2" t="str">
            <v>Experts 17+</v>
          </cell>
          <cell r="D2" t="str">
            <v>Hommes 17/29 ans (1999-1987)</v>
          </cell>
          <cell r="F2">
            <v>1900</v>
          </cell>
          <cell r="G2" t="str">
            <v>Hommes 30+ (1986 et avant) et Dames 17+ (1999 et avant)</v>
          </cell>
          <cell r="H2" t="str">
            <v>Hommes 17/29 ans (1999-1987)</v>
          </cell>
        </row>
        <row r="3">
          <cell r="A3">
            <v>1987</v>
          </cell>
          <cell r="B3" t="str">
            <v>Hommes 17/29 ans (1999-1987)</v>
          </cell>
          <cell r="C3" t="str">
            <v>Experts 17+</v>
          </cell>
          <cell r="D3">
            <v>0</v>
          </cell>
          <cell r="F3">
            <v>2000</v>
          </cell>
          <cell r="G3" t="str">
            <v>Minimes (2003-2002) - Filles 2001-2000</v>
          </cell>
          <cell r="H3" t="str">
            <v>Experts Minimes</v>
          </cell>
        </row>
        <row r="4">
          <cell r="A4">
            <v>2000</v>
          </cell>
          <cell r="B4" t="str">
            <v>Cadets (2001-2000)</v>
          </cell>
          <cell r="C4" t="str">
            <v>Experts Cadets</v>
          </cell>
          <cell r="D4">
            <v>0</v>
          </cell>
          <cell r="F4">
            <v>2002</v>
          </cell>
          <cell r="G4" t="str">
            <v>Benjamins (2005-2004) - Filles 2004-2003-2002</v>
          </cell>
          <cell r="H4" t="str">
            <v>Experts Benjamins</v>
          </cell>
        </row>
        <row r="5">
          <cell r="A5">
            <v>2002</v>
          </cell>
          <cell r="B5" t="str">
            <v>Minimes (2003-2002) - Filles 2001-2000</v>
          </cell>
          <cell r="C5" t="str">
            <v>Experts Minimes</v>
          </cell>
          <cell r="D5">
            <v>0</v>
          </cell>
          <cell r="F5">
            <v>2005</v>
          </cell>
          <cell r="G5" t="str">
            <v>Pupilles (2007-2006) - Filles 2006-2005</v>
          </cell>
          <cell r="H5" t="str">
            <v>Experts Pupilles</v>
          </cell>
        </row>
        <row r="6">
          <cell r="A6">
            <v>2004</v>
          </cell>
          <cell r="B6" t="str">
            <v>Benjamins (2005-2004) - Filles 2004-2003-2002</v>
          </cell>
          <cell r="C6" t="str">
            <v>Experts Benjamins</v>
          </cell>
          <cell r="D6">
            <v>0</v>
          </cell>
          <cell r="F6">
            <v>2007</v>
          </cell>
          <cell r="G6" t="str">
            <v>Poussins (2009-2008) - Filles 2008-2007</v>
          </cell>
        </row>
        <row r="7">
          <cell r="A7">
            <v>2006</v>
          </cell>
          <cell r="B7" t="str">
            <v>Pupilles (2007-2006) - Filles 2006-2005</v>
          </cell>
          <cell r="C7" t="str">
            <v>Experts Pupilles</v>
          </cell>
          <cell r="D7">
            <v>0</v>
          </cell>
          <cell r="F7">
            <v>2009</v>
          </cell>
          <cell r="G7" t="str">
            <v>Prélicenciés (2010 et après) - Filles 2009 et après</v>
          </cell>
        </row>
        <row r="8">
          <cell r="A8">
            <v>2008</v>
          </cell>
          <cell r="B8" t="str">
            <v>Poussins (2009-2008) - Filles 2008-2007</v>
          </cell>
          <cell r="C8">
            <v>0</v>
          </cell>
          <cell r="D8">
            <v>0</v>
          </cell>
        </row>
        <row r="9">
          <cell r="A9">
            <v>2010</v>
          </cell>
          <cell r="B9" t="str">
            <v>Prélicenciés (2010 et après) - Filles 2009 et après</v>
          </cell>
          <cell r="C9">
            <v>0</v>
          </cell>
          <cell r="D9">
            <v>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4CD26-260C-41B5-B70E-EF73B8A066CE}">
  <sheetPr filterMode="1"/>
  <dimension ref="A1:T478"/>
  <sheetViews>
    <sheetView tabSelected="1" zoomScaleNormal="100" workbookViewId="0">
      <pane ySplit="2" topLeftCell="A3" activePane="bottomLeft" state="frozenSplit"/>
      <selection pane="bottomLeft" activeCell="J474" sqref="J474"/>
    </sheetView>
  </sheetViews>
  <sheetFormatPr baseColWidth="10" defaultColWidth="11.44140625" defaultRowHeight="14.4" x14ac:dyDescent="0.3"/>
  <cols>
    <col min="1" max="1" width="9.109375" style="7" customWidth="1"/>
    <col min="2" max="2" width="13.33203125" style="6" customWidth="1"/>
    <col min="3" max="3" width="5.6640625" style="4" customWidth="1"/>
    <col min="4" max="4" width="6.5546875" style="5" customWidth="1"/>
    <col min="5" max="5" width="4.6640625" style="4" customWidth="1"/>
    <col min="6" max="6" width="27.33203125" style="2" bestFit="1" customWidth="1"/>
    <col min="7" max="7" width="16.6640625" style="2" customWidth="1"/>
    <col min="8" max="8" width="34" style="2" customWidth="1"/>
    <col min="9" max="9" width="6.33203125" style="279" customWidth="1"/>
    <col min="10" max="10" width="8.21875" style="3" customWidth="1"/>
    <col min="11" max="11" width="12.44140625" style="2" hidden="1" customWidth="1"/>
    <col min="12" max="12" width="7.109375" style="144" hidden="1" customWidth="1"/>
    <col min="13" max="13" width="6.33203125" style="238" customWidth="1"/>
    <col min="14" max="14" width="6.33203125" style="148" customWidth="1"/>
    <col min="15" max="15" width="6.33203125" style="1" customWidth="1"/>
    <col min="16" max="16" width="6.33203125" style="148" customWidth="1"/>
    <col min="17" max="17" width="6.33203125" style="1" customWidth="1"/>
    <col min="18" max="18" width="6.33203125" style="148" customWidth="1"/>
    <col min="19" max="20" width="11.44140625" style="197"/>
    <col min="21" max="16384" width="11.44140625" style="1"/>
  </cols>
  <sheetData>
    <row r="1" spans="1:20" s="92" customFormat="1" ht="13.2" customHeight="1" x14ac:dyDescent="0.3">
      <c r="A1" s="156" t="s">
        <v>580</v>
      </c>
      <c r="B1" s="100"/>
      <c r="C1" s="99" t="s">
        <v>925</v>
      </c>
      <c r="D1" s="98"/>
      <c r="E1" s="95"/>
      <c r="F1" s="97"/>
      <c r="G1" s="97"/>
      <c r="H1" s="96"/>
      <c r="I1" s="96"/>
      <c r="J1" s="94"/>
      <c r="K1" s="93"/>
      <c r="L1" s="140"/>
      <c r="M1" s="153" t="s">
        <v>683</v>
      </c>
      <c r="N1" s="154"/>
      <c r="O1" s="153" t="s">
        <v>580</v>
      </c>
      <c r="P1" s="154"/>
      <c r="Q1" s="153" t="s">
        <v>916</v>
      </c>
      <c r="R1" s="154"/>
      <c r="S1" s="224"/>
      <c r="T1" s="224"/>
    </row>
    <row r="2" spans="1:20" s="101" customFormat="1" ht="29.4" customHeight="1" x14ac:dyDescent="0.25">
      <c r="A2" s="106" t="s">
        <v>883</v>
      </c>
      <c r="B2" s="107" t="s">
        <v>893</v>
      </c>
      <c r="C2" s="102" t="s">
        <v>892</v>
      </c>
      <c r="D2" s="106" t="s">
        <v>884</v>
      </c>
      <c r="E2" s="105" t="s">
        <v>891</v>
      </c>
      <c r="F2" s="104" t="s">
        <v>890</v>
      </c>
      <c r="G2" s="104" t="s">
        <v>889</v>
      </c>
      <c r="H2" s="104" t="s">
        <v>888</v>
      </c>
      <c r="I2" s="104" t="s">
        <v>887</v>
      </c>
      <c r="J2" s="103" t="s">
        <v>927</v>
      </c>
      <c r="K2" s="102" t="s">
        <v>886</v>
      </c>
      <c r="L2" s="139" t="s">
        <v>885</v>
      </c>
      <c r="M2" s="136" t="s">
        <v>892</v>
      </c>
      <c r="N2" s="137" t="s">
        <v>884</v>
      </c>
      <c r="O2" s="138" t="s">
        <v>892</v>
      </c>
      <c r="P2" s="137" t="s">
        <v>884</v>
      </c>
      <c r="Q2" s="138" t="s">
        <v>892</v>
      </c>
      <c r="R2" s="137" t="s">
        <v>884</v>
      </c>
      <c r="S2" s="225"/>
      <c r="T2" s="225"/>
    </row>
    <row r="3" spans="1:20" s="318" customFormat="1" x14ac:dyDescent="0.3">
      <c r="A3" s="321"/>
      <c r="B3" s="338">
        <v>20230120902</v>
      </c>
      <c r="C3" s="339">
        <v>1</v>
      </c>
      <c r="D3" s="311">
        <f>N3+P3+R3</f>
        <v>18</v>
      </c>
      <c r="E3" s="338" t="s">
        <v>442</v>
      </c>
      <c r="F3" s="340" t="s">
        <v>441</v>
      </c>
      <c r="G3" s="324" t="s">
        <v>381</v>
      </c>
      <c r="H3" s="314" t="s">
        <v>9</v>
      </c>
      <c r="I3" s="341" t="s">
        <v>12</v>
      </c>
      <c r="J3" s="342">
        <v>2017</v>
      </c>
      <c r="K3" s="61" t="s">
        <v>29</v>
      </c>
      <c r="L3" s="141">
        <f>IF(J3&gt;2010,1,IF(J3&gt;2006,0.3,4))</f>
        <v>1</v>
      </c>
      <c r="M3" s="316">
        <v>1</v>
      </c>
      <c r="N3" s="317">
        <v>18</v>
      </c>
      <c r="P3" s="319"/>
      <c r="R3" s="319"/>
    </row>
    <row r="4" spans="1:20" s="125" customFormat="1" x14ac:dyDescent="0.3">
      <c r="A4" s="251">
        <v>1</v>
      </c>
      <c r="B4" s="252">
        <v>20200052560</v>
      </c>
      <c r="C4" s="253">
        <v>2</v>
      </c>
      <c r="D4" s="246">
        <f>N4+P4+R4</f>
        <v>14</v>
      </c>
      <c r="E4" s="254" t="s">
        <v>290</v>
      </c>
      <c r="F4" s="255" t="s">
        <v>289</v>
      </c>
      <c r="G4" s="256" t="s">
        <v>13</v>
      </c>
      <c r="H4" s="255" t="s">
        <v>9</v>
      </c>
      <c r="I4" s="252" t="s">
        <v>12</v>
      </c>
      <c r="J4" s="257">
        <v>2017</v>
      </c>
      <c r="K4" s="27" t="s">
        <v>29</v>
      </c>
      <c r="L4" s="141">
        <f>IF(J4&gt;2010,1,IF(J4&gt;2006,0.3,4))</f>
        <v>1</v>
      </c>
      <c r="M4" s="258">
        <v>2</v>
      </c>
      <c r="N4" s="259">
        <v>14</v>
      </c>
      <c r="O4" s="262"/>
      <c r="P4" s="263"/>
      <c r="Q4" s="262"/>
      <c r="R4" s="263"/>
      <c r="S4" s="264"/>
      <c r="T4" s="264"/>
    </row>
    <row r="5" spans="1:20" s="125" customFormat="1" x14ac:dyDescent="0.3">
      <c r="A5" s="251"/>
      <c r="B5" s="252">
        <v>20230121080</v>
      </c>
      <c r="C5" s="245">
        <v>3</v>
      </c>
      <c r="D5" s="246">
        <f>N5+P5+R5</f>
        <v>11</v>
      </c>
      <c r="E5" s="254" t="s">
        <v>133</v>
      </c>
      <c r="F5" s="255" t="s">
        <v>132</v>
      </c>
      <c r="G5" s="256" t="s">
        <v>13</v>
      </c>
      <c r="H5" s="255" t="s">
        <v>9</v>
      </c>
      <c r="I5" s="252" t="s">
        <v>12</v>
      </c>
      <c r="J5" s="257">
        <v>2017</v>
      </c>
      <c r="K5" s="27" t="s">
        <v>29</v>
      </c>
      <c r="L5" s="141">
        <f>IF(J5&gt;2010,1,IF(J5&gt;2006,0.3,4))</f>
        <v>1</v>
      </c>
      <c r="M5" s="258">
        <v>3</v>
      </c>
      <c r="N5" s="259">
        <v>11</v>
      </c>
      <c r="O5" s="262"/>
      <c r="P5" s="263"/>
      <c r="Q5" s="262"/>
      <c r="R5" s="263"/>
      <c r="S5" s="264"/>
      <c r="T5" s="264"/>
    </row>
    <row r="6" spans="1:20" s="33" customFormat="1" x14ac:dyDescent="0.3">
      <c r="A6" s="67"/>
      <c r="B6" s="61">
        <v>20230120921</v>
      </c>
      <c r="C6" s="162">
        <v>4</v>
      </c>
      <c r="D6" s="65">
        <f>N6+P6+R6</f>
        <v>9</v>
      </c>
      <c r="E6" s="61" t="s">
        <v>727</v>
      </c>
      <c r="F6" s="64" t="s">
        <v>726</v>
      </c>
      <c r="G6" s="64" t="s">
        <v>683</v>
      </c>
      <c r="H6" s="84" t="s">
        <v>9</v>
      </c>
      <c r="I6" s="163" t="s">
        <v>12</v>
      </c>
      <c r="J6" s="82">
        <v>2017</v>
      </c>
      <c r="K6" s="61" t="s">
        <v>29</v>
      </c>
      <c r="L6" s="141">
        <f>IF(J6&gt;2010,1,IF(J6&gt;2006,0.3,4))</f>
        <v>1</v>
      </c>
      <c r="M6" s="236">
        <v>4</v>
      </c>
      <c r="N6" s="155">
        <v>9</v>
      </c>
      <c r="P6" s="146"/>
      <c r="R6" s="146"/>
      <c r="S6" s="195"/>
      <c r="T6" s="195"/>
    </row>
    <row r="7" spans="1:20" s="33" customFormat="1" x14ac:dyDescent="0.3">
      <c r="A7" s="67"/>
      <c r="B7" s="61">
        <v>20230124052</v>
      </c>
      <c r="C7" s="69">
        <v>5</v>
      </c>
      <c r="D7" s="65">
        <f>N7+P7+R7</f>
        <v>8</v>
      </c>
      <c r="E7" s="61" t="s">
        <v>389</v>
      </c>
      <c r="F7" s="64" t="s">
        <v>388</v>
      </c>
      <c r="G7" s="64" t="s">
        <v>387</v>
      </c>
      <c r="H7" s="167" t="s">
        <v>9</v>
      </c>
      <c r="I7" s="163" t="s">
        <v>12</v>
      </c>
      <c r="J7" s="62">
        <v>2017</v>
      </c>
      <c r="K7" s="61" t="s">
        <v>29</v>
      </c>
      <c r="L7" s="141">
        <f>IF(J7&gt;2010,1,IF(J7&gt;2006,0.3,4))</f>
        <v>1</v>
      </c>
      <c r="M7" s="236">
        <v>5</v>
      </c>
      <c r="N7" s="155">
        <v>8</v>
      </c>
      <c r="P7" s="146"/>
      <c r="R7" s="146"/>
      <c r="S7" s="195"/>
      <c r="T7" s="195"/>
    </row>
    <row r="8" spans="1:20" s="33" customFormat="1" x14ac:dyDescent="0.3">
      <c r="A8" s="67"/>
      <c r="B8" s="61">
        <v>20200052703</v>
      </c>
      <c r="C8" s="162">
        <v>6</v>
      </c>
      <c r="D8" s="65">
        <f>N8+P8+R8</f>
        <v>7</v>
      </c>
      <c r="E8" s="61" t="s">
        <v>711</v>
      </c>
      <c r="F8" s="64" t="s">
        <v>710</v>
      </c>
      <c r="G8" s="64" t="s">
        <v>683</v>
      </c>
      <c r="H8" s="84" t="s">
        <v>9</v>
      </c>
      <c r="I8" s="163" t="s">
        <v>30</v>
      </c>
      <c r="J8" s="82">
        <v>2018</v>
      </c>
      <c r="K8" s="61" t="s">
        <v>29</v>
      </c>
      <c r="L8" s="141">
        <f>IF(J8&gt;2010,1,IF(J8&gt;2006,0.3,4))</f>
        <v>1</v>
      </c>
      <c r="M8" s="236">
        <v>6</v>
      </c>
      <c r="N8" s="155">
        <v>7</v>
      </c>
      <c r="P8" s="146"/>
      <c r="R8" s="146"/>
      <c r="S8" s="195"/>
      <c r="T8" s="195"/>
    </row>
    <row r="9" spans="1:20" s="33" customFormat="1" x14ac:dyDescent="0.3">
      <c r="A9" s="67"/>
      <c r="B9" s="61">
        <v>20230122234</v>
      </c>
      <c r="C9" s="69">
        <v>7</v>
      </c>
      <c r="D9" s="65">
        <f>N9+P9+R9</f>
        <v>6</v>
      </c>
      <c r="E9" s="61" t="s">
        <v>809</v>
      </c>
      <c r="F9" s="64" t="s">
        <v>808</v>
      </c>
      <c r="G9" s="64" t="s">
        <v>683</v>
      </c>
      <c r="H9" s="84" t="s">
        <v>9</v>
      </c>
      <c r="I9" s="163" t="s">
        <v>12</v>
      </c>
      <c r="J9" s="82">
        <v>2017</v>
      </c>
      <c r="K9" s="61" t="s">
        <v>29</v>
      </c>
      <c r="L9" s="141">
        <f>IF(J9&gt;2010,1,IF(J9&gt;2006,0.3,4))</f>
        <v>1</v>
      </c>
      <c r="M9" s="236">
        <v>7</v>
      </c>
      <c r="N9" s="155">
        <v>6</v>
      </c>
      <c r="P9" s="146"/>
      <c r="R9" s="146"/>
      <c r="S9" s="195"/>
      <c r="T9" s="195"/>
    </row>
    <row r="10" spans="1:20" s="33" customFormat="1" x14ac:dyDescent="0.3">
      <c r="A10" s="157">
        <v>1</v>
      </c>
      <c r="B10" s="161">
        <v>20230124059</v>
      </c>
      <c r="C10" s="162">
        <v>8</v>
      </c>
      <c r="D10" s="65">
        <f>N10+P10+R10</f>
        <v>5</v>
      </c>
      <c r="E10" s="34" t="s">
        <v>338</v>
      </c>
      <c r="F10" s="36" t="s">
        <v>337</v>
      </c>
      <c r="G10" s="36" t="s">
        <v>13</v>
      </c>
      <c r="H10" s="36" t="s">
        <v>9</v>
      </c>
      <c r="I10" s="161" t="s">
        <v>30</v>
      </c>
      <c r="J10" s="35">
        <v>2018</v>
      </c>
      <c r="K10" s="34" t="s">
        <v>29</v>
      </c>
      <c r="L10" s="141">
        <f>IF(J10&gt;2010,1,IF(J10&gt;2006,0.3,4))</f>
        <v>1</v>
      </c>
      <c r="M10" s="236">
        <v>8</v>
      </c>
      <c r="N10" s="155">
        <v>5</v>
      </c>
      <c r="O10" s="1"/>
      <c r="P10" s="148"/>
      <c r="Q10" s="1"/>
      <c r="R10" s="148"/>
      <c r="S10" s="197"/>
      <c r="T10" s="197"/>
    </row>
    <row r="11" spans="1:20" s="33" customFormat="1" x14ac:dyDescent="0.3">
      <c r="A11" s="67"/>
      <c r="B11" s="80">
        <v>20230120627</v>
      </c>
      <c r="C11" s="69">
        <v>9</v>
      </c>
      <c r="D11" s="65">
        <f>N11+P11+R11</f>
        <v>4</v>
      </c>
      <c r="E11" s="80" t="s">
        <v>579</v>
      </c>
      <c r="F11" s="79" t="s">
        <v>578</v>
      </c>
      <c r="G11" s="64" t="s">
        <v>381</v>
      </c>
      <c r="H11" s="167" t="s">
        <v>9</v>
      </c>
      <c r="I11" s="173" t="s">
        <v>12</v>
      </c>
      <c r="J11" s="81">
        <v>2017</v>
      </c>
      <c r="K11" s="61" t="s">
        <v>29</v>
      </c>
      <c r="L11" s="141">
        <f>IF(J11&gt;2010,1,IF(J11&gt;2006,0.3,4))</f>
        <v>1</v>
      </c>
      <c r="M11" s="236" t="s">
        <v>922</v>
      </c>
      <c r="N11" s="155">
        <v>4</v>
      </c>
      <c r="P11" s="146"/>
      <c r="R11" s="146"/>
      <c r="S11" s="195"/>
      <c r="T11" s="195"/>
    </row>
    <row r="12" spans="1:20" s="33" customFormat="1" x14ac:dyDescent="0.3">
      <c r="A12" s="157"/>
      <c r="B12" s="159">
        <v>20230123744</v>
      </c>
      <c r="C12" s="162">
        <v>9</v>
      </c>
      <c r="D12" s="65">
        <f>N12+P12+R12</f>
        <v>4</v>
      </c>
      <c r="E12" s="27" t="s">
        <v>58</v>
      </c>
      <c r="F12" s="19" t="s">
        <v>57</v>
      </c>
      <c r="G12" s="29" t="s">
        <v>13</v>
      </c>
      <c r="H12" s="19" t="s">
        <v>9</v>
      </c>
      <c r="I12" s="159" t="s">
        <v>12</v>
      </c>
      <c r="J12" s="26">
        <v>2018</v>
      </c>
      <c r="K12" s="27" t="s">
        <v>29</v>
      </c>
      <c r="L12" s="141">
        <f>IF(J12&gt;2010,1,IF(J12&gt;2006,0.3,4))</f>
        <v>1</v>
      </c>
      <c r="M12" s="236" t="s">
        <v>922</v>
      </c>
      <c r="N12" s="155">
        <v>4</v>
      </c>
      <c r="O12" s="1"/>
      <c r="P12" s="148"/>
      <c r="Q12" s="1"/>
      <c r="R12" s="148"/>
      <c r="S12" s="197"/>
      <c r="T12" s="197"/>
    </row>
    <row r="13" spans="1:20" s="33" customFormat="1" x14ac:dyDescent="0.3">
      <c r="A13" s="67"/>
      <c r="B13" s="61">
        <v>20230128503</v>
      </c>
      <c r="C13" s="69">
        <v>11</v>
      </c>
      <c r="D13" s="65">
        <f>N13+P13+R13</f>
        <v>3</v>
      </c>
      <c r="E13" s="61" t="s">
        <v>746</v>
      </c>
      <c r="F13" s="64" t="s">
        <v>745</v>
      </c>
      <c r="G13" s="64" t="s">
        <v>683</v>
      </c>
      <c r="H13" s="84" t="s">
        <v>9</v>
      </c>
      <c r="I13" s="163" t="s">
        <v>12</v>
      </c>
      <c r="J13" s="82">
        <v>2018</v>
      </c>
      <c r="K13" s="61" t="s">
        <v>29</v>
      </c>
      <c r="L13" s="141">
        <f>IF(J13&gt;2010,1,IF(J13&gt;2006,0.3,4))</f>
        <v>1</v>
      </c>
      <c r="M13" s="236" t="s">
        <v>917</v>
      </c>
      <c r="N13" s="155">
        <v>3</v>
      </c>
      <c r="P13" s="146"/>
      <c r="R13" s="146"/>
      <c r="S13" s="195"/>
      <c r="T13" s="195"/>
    </row>
    <row r="14" spans="1:20" s="33" customFormat="1" x14ac:dyDescent="0.3">
      <c r="A14" s="77"/>
      <c r="B14" s="61">
        <v>20220119994</v>
      </c>
      <c r="C14" s="66" t="s">
        <v>926</v>
      </c>
      <c r="D14" s="65">
        <f>N14+P14+R14</f>
        <v>0</v>
      </c>
      <c r="E14" s="76" t="s">
        <v>834</v>
      </c>
      <c r="F14" s="75" t="s">
        <v>833</v>
      </c>
      <c r="G14" s="75" t="s">
        <v>683</v>
      </c>
      <c r="H14" s="167" t="s">
        <v>9</v>
      </c>
      <c r="I14" s="164" t="s">
        <v>12</v>
      </c>
      <c r="J14" s="74">
        <v>2017</v>
      </c>
      <c r="K14" s="61" t="s">
        <v>29</v>
      </c>
      <c r="L14" s="141">
        <f>IF(J14&gt;2010,1,IF(J14&gt;2006,0.3,4))</f>
        <v>1</v>
      </c>
      <c r="M14" s="236" t="s">
        <v>914</v>
      </c>
      <c r="N14" s="155">
        <v>0</v>
      </c>
      <c r="P14" s="146"/>
      <c r="R14" s="146"/>
      <c r="S14" s="195"/>
      <c r="T14" s="195"/>
    </row>
    <row r="15" spans="1:20" s="33" customFormat="1" x14ac:dyDescent="0.3">
      <c r="A15" s="67"/>
      <c r="B15" s="61">
        <v>20230120933</v>
      </c>
      <c r="C15" s="69" t="s">
        <v>926</v>
      </c>
      <c r="D15" s="65">
        <f>N15+P15+R15</f>
        <v>0</v>
      </c>
      <c r="E15" s="61" t="s">
        <v>623</v>
      </c>
      <c r="F15" s="64" t="s">
        <v>754</v>
      </c>
      <c r="G15" s="64" t="s">
        <v>683</v>
      </c>
      <c r="H15" s="167" t="s">
        <v>9</v>
      </c>
      <c r="I15" s="163" t="s">
        <v>12</v>
      </c>
      <c r="J15" s="82">
        <v>2017</v>
      </c>
      <c r="K15" s="90" t="s">
        <v>29</v>
      </c>
      <c r="L15" s="141">
        <f>IF(J15&gt;2010,1,IF(J15&gt;2006,0.3,4))</f>
        <v>1</v>
      </c>
      <c r="M15" s="236" t="s">
        <v>914</v>
      </c>
      <c r="N15" s="155">
        <v>0</v>
      </c>
      <c r="P15" s="146"/>
      <c r="R15" s="146"/>
      <c r="S15" s="195"/>
      <c r="T15" s="195"/>
    </row>
    <row r="16" spans="1:20" s="33" customFormat="1" hidden="1" x14ac:dyDescent="0.3">
      <c r="A16" s="67"/>
      <c r="B16" s="61">
        <v>20230122385</v>
      </c>
      <c r="C16" s="66"/>
      <c r="D16" s="65">
        <f>N16+P16+R16</f>
        <v>0</v>
      </c>
      <c r="E16" s="61" t="s">
        <v>844</v>
      </c>
      <c r="F16" s="64" t="s">
        <v>843</v>
      </c>
      <c r="G16" s="64" t="s">
        <v>683</v>
      </c>
      <c r="H16" s="167" t="s">
        <v>9</v>
      </c>
      <c r="I16" s="61" t="s">
        <v>12</v>
      </c>
      <c r="J16" s="82">
        <v>2018</v>
      </c>
      <c r="K16" s="61" t="s">
        <v>29</v>
      </c>
      <c r="L16" s="141">
        <f>IF(J16&gt;2010,1,IF(J16&gt;2006,0.3,4))</f>
        <v>1</v>
      </c>
      <c r="M16" s="90"/>
      <c r="N16" s="155"/>
      <c r="P16" s="146"/>
      <c r="R16" s="146"/>
      <c r="S16" s="195"/>
      <c r="T16" s="195"/>
    </row>
    <row r="17" spans="1:20" s="33" customFormat="1" hidden="1" x14ac:dyDescent="0.3">
      <c r="A17" s="67"/>
      <c r="B17" s="61">
        <v>20230121947</v>
      </c>
      <c r="C17" s="69"/>
      <c r="D17" s="65">
        <f>N17+P17+R17</f>
        <v>0</v>
      </c>
      <c r="E17" s="61" t="s">
        <v>277</v>
      </c>
      <c r="F17" s="64" t="s">
        <v>816</v>
      </c>
      <c r="G17" s="64" t="s">
        <v>683</v>
      </c>
      <c r="H17" s="167" t="s">
        <v>9</v>
      </c>
      <c r="I17" s="61" t="s">
        <v>12</v>
      </c>
      <c r="J17" s="82">
        <v>2018</v>
      </c>
      <c r="K17" s="61" t="s">
        <v>29</v>
      </c>
      <c r="L17" s="141">
        <f>IF(J17&gt;2010,1,IF(J17&gt;2006,0.3,4))</f>
        <v>1</v>
      </c>
      <c r="M17" s="90"/>
      <c r="N17" s="155"/>
      <c r="P17" s="146"/>
      <c r="R17" s="146"/>
      <c r="S17" s="195"/>
      <c r="T17" s="195"/>
    </row>
    <row r="18" spans="1:20" s="33" customFormat="1" hidden="1" x14ac:dyDescent="0.3">
      <c r="A18" s="67"/>
      <c r="B18" s="61">
        <v>20220087937</v>
      </c>
      <c r="C18" s="69"/>
      <c r="D18" s="65">
        <f>N18+P18+R18</f>
        <v>0</v>
      </c>
      <c r="E18" s="61" t="s">
        <v>815</v>
      </c>
      <c r="F18" s="64" t="s">
        <v>814</v>
      </c>
      <c r="G18" s="64" t="s">
        <v>683</v>
      </c>
      <c r="H18" s="167" t="s">
        <v>9</v>
      </c>
      <c r="I18" s="61" t="s">
        <v>12</v>
      </c>
      <c r="J18" s="82">
        <v>2017</v>
      </c>
      <c r="K18" s="61" t="s">
        <v>29</v>
      </c>
      <c r="L18" s="141">
        <f>IF(J18&gt;2010,1,IF(J18&gt;2006,0.3,4))</f>
        <v>1</v>
      </c>
      <c r="M18" s="90"/>
      <c r="N18" s="155"/>
      <c r="P18" s="146"/>
      <c r="R18" s="146"/>
      <c r="S18" s="195"/>
      <c r="T18" s="195"/>
    </row>
    <row r="19" spans="1:20" s="33" customFormat="1" hidden="1" x14ac:dyDescent="0.3">
      <c r="A19" s="67"/>
      <c r="B19" s="61">
        <v>20230120926</v>
      </c>
      <c r="C19" s="69"/>
      <c r="D19" s="65">
        <f>N19+P19+R19</f>
        <v>0</v>
      </c>
      <c r="E19" s="61" t="s">
        <v>689</v>
      </c>
      <c r="F19" s="64" t="s">
        <v>688</v>
      </c>
      <c r="G19" s="64" t="s">
        <v>683</v>
      </c>
      <c r="H19" s="167" t="s">
        <v>9</v>
      </c>
      <c r="I19" s="61" t="s">
        <v>12</v>
      </c>
      <c r="J19" s="82">
        <v>2018</v>
      </c>
      <c r="K19" s="61" t="s">
        <v>29</v>
      </c>
      <c r="L19" s="141">
        <f>IF(J19&gt;2010,1,IF(J19&gt;2006,0.3,4))</f>
        <v>1</v>
      </c>
      <c r="M19" s="90"/>
      <c r="N19" s="155"/>
      <c r="P19" s="146"/>
      <c r="R19" s="146"/>
      <c r="S19" s="195"/>
      <c r="T19" s="195"/>
    </row>
    <row r="20" spans="1:20" s="33" customFormat="1" hidden="1" x14ac:dyDescent="0.3">
      <c r="A20" s="77"/>
      <c r="B20" s="164">
        <v>20230123306</v>
      </c>
      <c r="C20" s="66"/>
      <c r="D20" s="65">
        <f>N20+P20+R20</f>
        <v>0</v>
      </c>
      <c r="E20" s="76" t="s">
        <v>516</v>
      </c>
      <c r="F20" s="75" t="s">
        <v>515</v>
      </c>
      <c r="G20" s="75" t="s">
        <v>381</v>
      </c>
      <c r="H20" s="167" t="s">
        <v>9</v>
      </c>
      <c r="I20" s="73" t="s">
        <v>12</v>
      </c>
      <c r="J20" s="74">
        <v>2017</v>
      </c>
      <c r="K20" s="73" t="s">
        <v>29</v>
      </c>
      <c r="L20" s="141">
        <f>IF(J20&gt;2010,1,IF(J20&gt;2006,0.3,4))</f>
        <v>1</v>
      </c>
      <c r="M20" s="90"/>
      <c r="N20" s="155"/>
      <c r="P20" s="146"/>
      <c r="R20" s="146"/>
      <c r="S20" s="195"/>
      <c r="T20" s="195"/>
    </row>
    <row r="21" spans="1:20" s="33" customFormat="1" hidden="1" x14ac:dyDescent="0.3">
      <c r="A21" s="67"/>
      <c r="B21" s="172">
        <v>20230123353</v>
      </c>
      <c r="C21" s="72"/>
      <c r="D21" s="65">
        <f>N21+P21+R21</f>
        <v>0</v>
      </c>
      <c r="E21" s="80" t="s">
        <v>512</v>
      </c>
      <c r="F21" s="79" t="s">
        <v>511</v>
      </c>
      <c r="G21" s="64" t="s">
        <v>381</v>
      </c>
      <c r="H21" s="167" t="s">
        <v>9</v>
      </c>
      <c r="I21" s="71" t="s">
        <v>30</v>
      </c>
      <c r="J21" s="81">
        <v>2017</v>
      </c>
      <c r="K21" s="61" t="s">
        <v>29</v>
      </c>
      <c r="L21" s="141">
        <f>IF(J21&gt;2010,1,IF(J21&gt;2006,0.3,4))</f>
        <v>1</v>
      </c>
      <c r="M21" s="90"/>
      <c r="N21" s="155"/>
      <c r="P21" s="146"/>
      <c r="R21" s="146"/>
      <c r="S21" s="195"/>
      <c r="T21" s="195"/>
    </row>
    <row r="22" spans="1:20" s="33" customFormat="1" hidden="1" x14ac:dyDescent="0.3">
      <c r="A22" s="67"/>
      <c r="B22" s="172">
        <v>20230121081</v>
      </c>
      <c r="C22" s="69"/>
      <c r="D22" s="65">
        <f>N22+P22+R22</f>
        <v>0</v>
      </c>
      <c r="E22" s="80" t="s">
        <v>438</v>
      </c>
      <c r="F22" s="79" t="s">
        <v>437</v>
      </c>
      <c r="G22" s="64" t="s">
        <v>381</v>
      </c>
      <c r="H22" s="167" t="s">
        <v>9</v>
      </c>
      <c r="I22" s="71" t="s">
        <v>12</v>
      </c>
      <c r="J22" s="81">
        <v>2017</v>
      </c>
      <c r="K22" s="61" t="s">
        <v>29</v>
      </c>
      <c r="L22" s="141">
        <f>IF(J22&gt;2010,1,IF(J22&gt;2006,0.3,4))</f>
        <v>1</v>
      </c>
      <c r="M22" s="90"/>
      <c r="N22" s="155"/>
      <c r="P22" s="146"/>
      <c r="R22" s="146"/>
      <c r="S22" s="195"/>
      <c r="T22" s="195"/>
    </row>
    <row r="23" spans="1:20" s="33" customFormat="1" hidden="1" x14ac:dyDescent="0.3">
      <c r="A23" s="157"/>
      <c r="B23" s="159">
        <v>20230120645</v>
      </c>
      <c r="C23" s="162"/>
      <c r="D23" s="65">
        <f>N23+P23+R23</f>
        <v>0</v>
      </c>
      <c r="E23" s="27" t="s">
        <v>296</v>
      </c>
      <c r="F23" s="19" t="s">
        <v>295</v>
      </c>
      <c r="G23" s="29" t="s">
        <v>13</v>
      </c>
      <c r="H23" s="174" t="s">
        <v>9</v>
      </c>
      <c r="I23" s="27" t="s">
        <v>12</v>
      </c>
      <c r="J23" s="54">
        <v>2017</v>
      </c>
      <c r="K23" s="27" t="s">
        <v>29</v>
      </c>
      <c r="L23" s="141">
        <f>IF(J23&gt;2010,1,IF(J23&gt;2006,0.3,4))</f>
        <v>1</v>
      </c>
      <c r="M23" s="90"/>
      <c r="N23" s="155"/>
      <c r="O23" s="47"/>
      <c r="P23" s="150"/>
      <c r="Q23" s="47"/>
      <c r="R23" s="150"/>
      <c r="S23" s="226"/>
      <c r="T23" s="226"/>
    </row>
    <row r="24" spans="1:20" s="33" customFormat="1" hidden="1" x14ac:dyDescent="0.3">
      <c r="A24" s="157"/>
      <c r="B24" s="159">
        <v>20230122678</v>
      </c>
      <c r="C24" s="162"/>
      <c r="D24" s="65">
        <f>N24+P24+R24</f>
        <v>0</v>
      </c>
      <c r="E24" s="27" t="s">
        <v>227</v>
      </c>
      <c r="F24" s="19" t="s">
        <v>238</v>
      </c>
      <c r="G24" s="29" t="s">
        <v>13</v>
      </c>
      <c r="H24" s="174" t="s">
        <v>9</v>
      </c>
      <c r="I24" s="27" t="s">
        <v>12</v>
      </c>
      <c r="J24" s="26">
        <v>2017</v>
      </c>
      <c r="K24" s="27" t="s">
        <v>29</v>
      </c>
      <c r="L24" s="141">
        <f>IF(J24&gt;2010,1,IF(J24&gt;2006,0.3,4))</f>
        <v>1</v>
      </c>
      <c r="M24" s="90"/>
      <c r="N24" s="155"/>
      <c r="O24" s="1"/>
      <c r="P24" s="148"/>
      <c r="Q24" s="1"/>
      <c r="R24" s="148"/>
      <c r="S24" s="197"/>
      <c r="T24" s="197"/>
    </row>
    <row r="25" spans="1:20" s="33" customFormat="1" hidden="1" x14ac:dyDescent="0.3">
      <c r="A25" s="157"/>
      <c r="B25" s="161">
        <v>20230122609</v>
      </c>
      <c r="C25" s="166"/>
      <c r="D25" s="65">
        <f>N25+P25+R25</f>
        <v>0</v>
      </c>
      <c r="E25" s="34" t="s">
        <v>137</v>
      </c>
      <c r="F25" s="36" t="s">
        <v>136</v>
      </c>
      <c r="G25" s="36" t="s">
        <v>13</v>
      </c>
      <c r="H25" s="185" t="s">
        <v>9</v>
      </c>
      <c r="I25" s="34" t="s">
        <v>30</v>
      </c>
      <c r="J25" s="35">
        <v>2017</v>
      </c>
      <c r="K25" s="34" t="s">
        <v>29</v>
      </c>
      <c r="L25" s="141">
        <f>IF(J25&gt;2010,1,IF(J25&gt;2006,0.3,4))</f>
        <v>1</v>
      </c>
      <c r="M25" s="90"/>
      <c r="N25" s="155"/>
      <c r="O25" s="1"/>
      <c r="P25" s="148"/>
      <c r="Q25" s="1"/>
      <c r="R25" s="148"/>
      <c r="S25" s="197"/>
      <c r="T25" s="197"/>
    </row>
    <row r="26" spans="1:20" s="33" customFormat="1" hidden="1" x14ac:dyDescent="0.3">
      <c r="A26" s="157"/>
      <c r="B26" s="159">
        <v>20230123147</v>
      </c>
      <c r="C26" s="162"/>
      <c r="D26" s="65">
        <f>N26+P26+R26</f>
        <v>0</v>
      </c>
      <c r="E26" s="27" t="s">
        <v>53</v>
      </c>
      <c r="F26" s="19" t="s">
        <v>52</v>
      </c>
      <c r="G26" s="29" t="s">
        <v>13</v>
      </c>
      <c r="H26" s="174" t="s">
        <v>9</v>
      </c>
      <c r="I26" s="27" t="s">
        <v>12</v>
      </c>
      <c r="J26" s="26">
        <v>2017</v>
      </c>
      <c r="K26" s="27" t="s">
        <v>29</v>
      </c>
      <c r="L26" s="141">
        <f>IF(J26&gt;2010,1,IF(J26&gt;2006,0.3,4))</f>
        <v>1</v>
      </c>
      <c r="M26" s="90"/>
      <c r="N26" s="155"/>
      <c r="O26" s="1"/>
      <c r="P26" s="148"/>
      <c r="Q26" s="1"/>
      <c r="R26" s="148"/>
      <c r="S26" s="197"/>
      <c r="T26" s="197"/>
    </row>
    <row r="27" spans="1:20" s="33" customFormat="1" hidden="1" x14ac:dyDescent="0.3">
      <c r="A27" s="67"/>
      <c r="B27" s="163">
        <v>20220094749</v>
      </c>
      <c r="C27" s="69"/>
      <c r="D27" s="65">
        <f>N27+P27+R27</f>
        <v>0</v>
      </c>
      <c r="E27" s="61" t="s">
        <v>598</v>
      </c>
      <c r="F27" s="64" t="s">
        <v>597</v>
      </c>
      <c r="G27" s="64" t="s">
        <v>580</v>
      </c>
      <c r="H27" s="174" t="s">
        <v>9</v>
      </c>
      <c r="I27" s="61" t="s">
        <v>12</v>
      </c>
      <c r="J27" s="82">
        <v>2017</v>
      </c>
      <c r="K27" s="61" t="s">
        <v>29</v>
      </c>
      <c r="L27" s="141">
        <f>IF(J27&gt;2010,1,IF(J27&gt;2006,0.3,4))</f>
        <v>1</v>
      </c>
      <c r="M27" s="90"/>
      <c r="N27" s="155"/>
      <c r="P27" s="146"/>
      <c r="R27" s="146"/>
      <c r="S27" s="195"/>
      <c r="T27" s="195"/>
    </row>
    <row r="28" spans="1:20" s="318" customFormat="1" x14ac:dyDescent="0.3">
      <c r="A28" s="321"/>
      <c r="B28" s="322">
        <v>20200031065</v>
      </c>
      <c r="C28" s="339">
        <v>1</v>
      </c>
      <c r="D28" s="311">
        <f>N28+P28+R28</f>
        <v>22</v>
      </c>
      <c r="E28" s="322" t="s">
        <v>877</v>
      </c>
      <c r="F28" s="344" t="s">
        <v>876</v>
      </c>
      <c r="G28" s="344" t="s">
        <v>683</v>
      </c>
      <c r="H28" s="314" t="s">
        <v>8</v>
      </c>
      <c r="I28" s="322" t="s">
        <v>30</v>
      </c>
      <c r="J28" s="345">
        <v>2013</v>
      </c>
      <c r="K28" s="163" t="s">
        <v>29</v>
      </c>
      <c r="L28" s="141">
        <f>IF(J28&gt;2010,1,IF(J28&gt;2006,0.3,4))</f>
        <v>1</v>
      </c>
      <c r="M28" s="316">
        <v>1</v>
      </c>
      <c r="N28" s="317">
        <v>22</v>
      </c>
      <c r="O28" s="346"/>
      <c r="P28" s="319"/>
      <c r="Q28" s="346"/>
      <c r="R28" s="319"/>
      <c r="S28" s="346"/>
      <c r="T28" s="346"/>
    </row>
    <row r="29" spans="1:20" s="125" customFormat="1" x14ac:dyDescent="0.3">
      <c r="A29" s="251">
        <v>1</v>
      </c>
      <c r="B29" s="252">
        <v>20200031163</v>
      </c>
      <c r="C29" s="253">
        <v>2</v>
      </c>
      <c r="D29" s="246">
        <f>N29+P29+R29</f>
        <v>18</v>
      </c>
      <c r="E29" s="254" t="s">
        <v>336</v>
      </c>
      <c r="F29" s="255" t="s">
        <v>335</v>
      </c>
      <c r="G29" s="256" t="s">
        <v>13</v>
      </c>
      <c r="H29" s="255" t="s">
        <v>8</v>
      </c>
      <c r="I29" s="252" t="s">
        <v>12</v>
      </c>
      <c r="J29" s="257">
        <v>2015</v>
      </c>
      <c r="K29" s="27" t="s">
        <v>29</v>
      </c>
      <c r="L29" s="141">
        <f>IF(J29&gt;2010,1,IF(J29&gt;2006,0.3,4))</f>
        <v>1</v>
      </c>
      <c r="M29" s="258">
        <v>2</v>
      </c>
      <c r="N29" s="259">
        <v>18</v>
      </c>
      <c r="O29" s="262"/>
      <c r="P29" s="263"/>
      <c r="Q29" s="262"/>
      <c r="R29" s="263"/>
      <c r="S29" s="264"/>
      <c r="T29" s="264"/>
    </row>
    <row r="30" spans="1:20" s="125" customFormat="1" x14ac:dyDescent="0.3">
      <c r="A30" s="266">
        <v>1</v>
      </c>
      <c r="B30" s="252">
        <v>20210080960</v>
      </c>
      <c r="C30" s="253">
        <v>3</v>
      </c>
      <c r="D30" s="246">
        <f>N30+P30+R30</f>
        <v>15</v>
      </c>
      <c r="E30" s="254" t="s">
        <v>120</v>
      </c>
      <c r="F30" s="255" t="s">
        <v>119</v>
      </c>
      <c r="G30" s="256" t="s">
        <v>13</v>
      </c>
      <c r="H30" s="255" t="s">
        <v>8</v>
      </c>
      <c r="I30" s="252" t="s">
        <v>12</v>
      </c>
      <c r="J30" s="257">
        <v>2015</v>
      </c>
      <c r="K30" s="27" t="s">
        <v>29</v>
      </c>
      <c r="L30" s="141">
        <f>IF(J30&gt;2010,1,IF(J30&gt;2006,0.3,4))</f>
        <v>1</v>
      </c>
      <c r="M30" s="258">
        <v>3</v>
      </c>
      <c r="N30" s="259">
        <v>15</v>
      </c>
      <c r="O30" s="262"/>
      <c r="P30" s="263"/>
      <c r="Q30" s="262"/>
      <c r="R30" s="263"/>
      <c r="S30" s="264"/>
      <c r="T30" s="264"/>
    </row>
    <row r="31" spans="1:20" s="33" customFormat="1" x14ac:dyDescent="0.3">
      <c r="A31" s="157">
        <v>1</v>
      </c>
      <c r="B31" s="159">
        <v>20200032278</v>
      </c>
      <c r="C31" s="69">
        <v>4</v>
      </c>
      <c r="D31" s="65">
        <f>N31+P31+R31</f>
        <v>13</v>
      </c>
      <c r="E31" s="27" t="s">
        <v>292</v>
      </c>
      <c r="F31" s="19" t="s">
        <v>291</v>
      </c>
      <c r="G31" s="29" t="s">
        <v>13</v>
      </c>
      <c r="H31" s="19" t="s">
        <v>8</v>
      </c>
      <c r="I31" s="159" t="s">
        <v>12</v>
      </c>
      <c r="J31" s="26">
        <v>2015</v>
      </c>
      <c r="K31" s="27" t="s">
        <v>29</v>
      </c>
      <c r="L31" s="141">
        <f>IF(J31&gt;2010,1,IF(J31&gt;2006,0.3,4))</f>
        <v>1</v>
      </c>
      <c r="M31" s="236">
        <v>4</v>
      </c>
      <c r="N31" s="155">
        <v>13</v>
      </c>
      <c r="O31" s="22"/>
      <c r="P31" s="149"/>
      <c r="Q31" s="22"/>
      <c r="R31" s="149"/>
      <c r="S31" s="227"/>
      <c r="T31" s="227"/>
    </row>
    <row r="32" spans="1:20" s="33" customFormat="1" x14ac:dyDescent="0.3">
      <c r="A32" s="67"/>
      <c r="B32" s="80">
        <v>20210057538</v>
      </c>
      <c r="C32" s="162">
        <v>5</v>
      </c>
      <c r="D32" s="65">
        <f>N32+P32+R32</f>
        <v>12</v>
      </c>
      <c r="E32" s="80" t="s">
        <v>451</v>
      </c>
      <c r="F32" s="79" t="s">
        <v>450</v>
      </c>
      <c r="G32" s="64" t="s">
        <v>381</v>
      </c>
      <c r="H32" s="167" t="s">
        <v>8</v>
      </c>
      <c r="I32" s="173" t="s">
        <v>12</v>
      </c>
      <c r="J32" s="81">
        <v>2015</v>
      </c>
      <c r="K32" s="61" t="s">
        <v>29</v>
      </c>
      <c r="L32" s="141">
        <f>IF(J32&gt;2010,1,IF(J32&gt;2006,0.3,4))</f>
        <v>1</v>
      </c>
      <c r="M32" s="236">
        <v>5</v>
      </c>
      <c r="N32" s="155">
        <v>12</v>
      </c>
      <c r="P32" s="146"/>
      <c r="R32" s="146"/>
      <c r="S32" s="195"/>
      <c r="T32" s="195"/>
    </row>
    <row r="33" spans="1:20" s="33" customFormat="1" x14ac:dyDescent="0.3">
      <c r="A33" s="157">
        <v>1</v>
      </c>
      <c r="B33" s="159">
        <v>20210058256</v>
      </c>
      <c r="C33" s="162">
        <v>6</v>
      </c>
      <c r="D33" s="65">
        <f>N33+P33+R33</f>
        <v>11</v>
      </c>
      <c r="E33" s="27" t="s">
        <v>354</v>
      </c>
      <c r="F33" s="19" t="s">
        <v>353</v>
      </c>
      <c r="G33" s="29" t="s">
        <v>13</v>
      </c>
      <c r="H33" s="19" t="s">
        <v>8</v>
      </c>
      <c r="I33" s="159" t="s">
        <v>12</v>
      </c>
      <c r="J33" s="26">
        <v>2015</v>
      </c>
      <c r="K33" s="27" t="s">
        <v>29</v>
      </c>
      <c r="L33" s="141">
        <f>IF(J33&gt;2010,1,IF(J33&gt;2006,0.3,4))</f>
        <v>1</v>
      </c>
      <c r="M33" s="236">
        <v>6</v>
      </c>
      <c r="N33" s="155">
        <v>11</v>
      </c>
      <c r="O33" s="1"/>
      <c r="P33" s="148"/>
      <c r="Q33" s="1"/>
      <c r="R33" s="148"/>
      <c r="S33" s="197"/>
      <c r="T33" s="197"/>
    </row>
    <row r="34" spans="1:20" s="33" customFormat="1" x14ac:dyDescent="0.3">
      <c r="A34" s="157">
        <v>1</v>
      </c>
      <c r="B34" s="159">
        <v>20210058356</v>
      </c>
      <c r="C34" s="69">
        <v>7</v>
      </c>
      <c r="D34" s="65">
        <f>N34+P34+R34</f>
        <v>10</v>
      </c>
      <c r="E34" s="27" t="s">
        <v>233</v>
      </c>
      <c r="F34" s="19" t="s">
        <v>232</v>
      </c>
      <c r="G34" s="29" t="s">
        <v>13</v>
      </c>
      <c r="H34" s="19" t="s">
        <v>8</v>
      </c>
      <c r="I34" s="159" t="s">
        <v>12</v>
      </c>
      <c r="J34" s="26">
        <v>2016</v>
      </c>
      <c r="K34" s="27" t="s">
        <v>29</v>
      </c>
      <c r="L34" s="141">
        <f>IF(J34&gt;2010,1,IF(J34&gt;2006,0.3,4))</f>
        <v>1</v>
      </c>
      <c r="M34" s="236">
        <v>7</v>
      </c>
      <c r="N34" s="155">
        <v>10</v>
      </c>
      <c r="O34" s="2"/>
      <c r="P34" s="7"/>
      <c r="Q34" s="2"/>
      <c r="R34" s="7"/>
      <c r="S34" s="218"/>
      <c r="T34" s="218"/>
    </row>
    <row r="35" spans="1:20" s="33" customFormat="1" x14ac:dyDescent="0.3">
      <c r="A35" s="157">
        <v>1</v>
      </c>
      <c r="B35" s="161">
        <v>20220116850</v>
      </c>
      <c r="C35" s="162">
        <v>8</v>
      </c>
      <c r="D35" s="65">
        <f>N35+P35+R35</f>
        <v>9</v>
      </c>
      <c r="E35" s="34" t="s">
        <v>32</v>
      </c>
      <c r="F35" s="36" t="s">
        <v>31</v>
      </c>
      <c r="G35" s="36" t="s">
        <v>13</v>
      </c>
      <c r="H35" s="36" t="s">
        <v>8</v>
      </c>
      <c r="I35" s="161" t="s">
        <v>30</v>
      </c>
      <c r="J35" s="35">
        <v>2013</v>
      </c>
      <c r="K35" s="34" t="s">
        <v>29</v>
      </c>
      <c r="L35" s="141">
        <f>IF(J35&gt;2010,1,IF(J35&gt;2006,0.3,4))</f>
        <v>1</v>
      </c>
      <c r="M35" s="236">
        <v>8</v>
      </c>
      <c r="N35" s="155">
        <v>9</v>
      </c>
      <c r="O35" s="1"/>
      <c r="P35" s="148"/>
      <c r="Q35" s="1"/>
      <c r="R35" s="148"/>
      <c r="S35" s="197"/>
      <c r="T35" s="197"/>
    </row>
    <row r="36" spans="1:20" s="33" customFormat="1" x14ac:dyDescent="0.3">
      <c r="A36" s="67"/>
      <c r="B36" s="61">
        <v>20220087898</v>
      </c>
      <c r="C36" s="162">
        <v>9</v>
      </c>
      <c r="D36" s="65">
        <f>N36+P36+R36</f>
        <v>8</v>
      </c>
      <c r="E36" s="61" t="s">
        <v>718</v>
      </c>
      <c r="F36" s="64" t="s">
        <v>717</v>
      </c>
      <c r="G36" s="64" t="s">
        <v>683</v>
      </c>
      <c r="H36" s="84" t="s">
        <v>8</v>
      </c>
      <c r="I36" s="163" t="s">
        <v>12</v>
      </c>
      <c r="J36" s="82">
        <v>2016</v>
      </c>
      <c r="K36" s="61" t="s">
        <v>29</v>
      </c>
      <c r="L36" s="141">
        <f>IF(J36&gt;2010,1,IF(J36&gt;2006,0.3,4))</f>
        <v>1</v>
      </c>
      <c r="M36" s="236" t="s">
        <v>919</v>
      </c>
      <c r="N36" s="155">
        <v>8</v>
      </c>
      <c r="P36" s="146"/>
      <c r="R36" s="146"/>
      <c r="S36" s="195"/>
      <c r="T36" s="195"/>
    </row>
    <row r="37" spans="1:20" s="33" customFormat="1" x14ac:dyDescent="0.3">
      <c r="A37" s="67"/>
      <c r="B37" s="61">
        <v>20220087917</v>
      </c>
      <c r="C37" s="69">
        <v>9</v>
      </c>
      <c r="D37" s="65">
        <f>N37+P37+R37</f>
        <v>8</v>
      </c>
      <c r="E37" s="61" t="s">
        <v>391</v>
      </c>
      <c r="F37" s="64" t="s">
        <v>692</v>
      </c>
      <c r="G37" s="64" t="s">
        <v>683</v>
      </c>
      <c r="H37" s="84" t="s">
        <v>8</v>
      </c>
      <c r="I37" s="163" t="s">
        <v>12</v>
      </c>
      <c r="J37" s="82">
        <v>2015</v>
      </c>
      <c r="K37" s="61" t="s">
        <v>29</v>
      </c>
      <c r="L37" s="141">
        <f>IF(J37&gt;2010,1,IF(J37&gt;2006,0.3,4))</f>
        <v>1</v>
      </c>
      <c r="M37" s="236" t="s">
        <v>919</v>
      </c>
      <c r="N37" s="155">
        <v>8</v>
      </c>
      <c r="P37" s="146"/>
      <c r="R37" s="146"/>
      <c r="S37" s="195"/>
      <c r="T37" s="195"/>
    </row>
    <row r="38" spans="1:20" s="33" customFormat="1" x14ac:dyDescent="0.3">
      <c r="A38" s="157"/>
      <c r="B38" s="159">
        <v>20230125887</v>
      </c>
      <c r="C38" s="162">
        <v>11</v>
      </c>
      <c r="D38" s="65">
        <f>N38+P38+R38</f>
        <v>7</v>
      </c>
      <c r="E38" s="27" t="s">
        <v>358</v>
      </c>
      <c r="F38" s="19" t="s">
        <v>357</v>
      </c>
      <c r="G38" s="29" t="s">
        <v>13</v>
      </c>
      <c r="H38" s="19" t="s">
        <v>8</v>
      </c>
      <c r="I38" s="159" t="s">
        <v>12</v>
      </c>
      <c r="J38" s="26">
        <v>2016</v>
      </c>
      <c r="K38" s="27" t="s">
        <v>29</v>
      </c>
      <c r="L38" s="141">
        <f>IF(J38&gt;2010,1,IF(J38&gt;2006,0.3,4))</f>
        <v>1</v>
      </c>
      <c r="M38" s="236" t="s">
        <v>921</v>
      </c>
      <c r="N38" s="155">
        <v>7</v>
      </c>
      <c r="O38" s="1"/>
      <c r="P38" s="148"/>
      <c r="Q38" s="1"/>
      <c r="R38" s="148"/>
      <c r="S38" s="197"/>
      <c r="T38" s="197"/>
    </row>
    <row r="39" spans="1:20" s="33" customFormat="1" x14ac:dyDescent="0.3">
      <c r="A39" s="157"/>
      <c r="B39" s="159">
        <v>20210086927</v>
      </c>
      <c r="C39" s="162">
        <v>11</v>
      </c>
      <c r="D39" s="65">
        <f>N39+P39+R39</f>
        <v>7</v>
      </c>
      <c r="E39" s="27" t="s">
        <v>244</v>
      </c>
      <c r="F39" s="19" t="s">
        <v>243</v>
      </c>
      <c r="G39" s="29" t="s">
        <v>13</v>
      </c>
      <c r="H39" s="19" t="s">
        <v>8</v>
      </c>
      <c r="I39" s="159" t="s">
        <v>12</v>
      </c>
      <c r="J39" s="26">
        <v>2015</v>
      </c>
      <c r="K39" s="27" t="s">
        <v>29</v>
      </c>
      <c r="L39" s="141">
        <f>IF(J39&gt;2010,1,IF(J39&gt;2006,0.3,4))</f>
        <v>1</v>
      </c>
      <c r="M39" s="236" t="s">
        <v>921</v>
      </c>
      <c r="N39" s="155">
        <v>7</v>
      </c>
      <c r="O39" s="1"/>
      <c r="P39" s="148"/>
      <c r="Q39" s="1"/>
      <c r="R39" s="148"/>
      <c r="S39" s="197"/>
      <c r="T39" s="197"/>
    </row>
    <row r="40" spans="1:20" s="33" customFormat="1" x14ac:dyDescent="0.3">
      <c r="A40" s="67"/>
      <c r="B40" s="80">
        <v>20220091804</v>
      </c>
      <c r="C40" s="69">
        <v>13</v>
      </c>
      <c r="D40" s="65">
        <f>N40+P40+R40</f>
        <v>6</v>
      </c>
      <c r="E40" s="80" t="s">
        <v>525</v>
      </c>
      <c r="F40" s="79" t="s">
        <v>524</v>
      </c>
      <c r="G40" s="64" t="s">
        <v>381</v>
      </c>
      <c r="H40" s="167" t="s">
        <v>8</v>
      </c>
      <c r="I40" s="173" t="s">
        <v>12</v>
      </c>
      <c r="J40" s="62">
        <v>2015</v>
      </c>
      <c r="K40" s="61" t="s">
        <v>29</v>
      </c>
      <c r="L40" s="141">
        <f>IF(J40&gt;2010,1,IF(J40&gt;2006,0.3,4))</f>
        <v>1</v>
      </c>
      <c r="M40" s="236" t="s">
        <v>923</v>
      </c>
      <c r="N40" s="155">
        <v>6</v>
      </c>
      <c r="P40" s="146"/>
      <c r="R40" s="146"/>
      <c r="S40" s="195"/>
      <c r="T40" s="195"/>
    </row>
    <row r="41" spans="1:20" s="33" customFormat="1" x14ac:dyDescent="0.3">
      <c r="A41" s="157"/>
      <c r="B41" s="159">
        <v>20210085292</v>
      </c>
      <c r="C41" s="162">
        <v>13</v>
      </c>
      <c r="D41" s="65">
        <f>N41+P41+R41</f>
        <v>6</v>
      </c>
      <c r="E41" s="27" t="s">
        <v>262</v>
      </c>
      <c r="F41" s="19" t="s">
        <v>261</v>
      </c>
      <c r="G41" s="29" t="s">
        <v>13</v>
      </c>
      <c r="H41" s="19" t="s">
        <v>8</v>
      </c>
      <c r="I41" s="159" t="s">
        <v>12</v>
      </c>
      <c r="J41" s="26">
        <v>2016</v>
      </c>
      <c r="K41" s="27" t="s">
        <v>29</v>
      </c>
      <c r="L41" s="141">
        <f>IF(J41&gt;2010,1,IF(J41&gt;2006,0.3,4))</f>
        <v>1</v>
      </c>
      <c r="M41" s="236" t="s">
        <v>923</v>
      </c>
      <c r="N41" s="155">
        <v>6</v>
      </c>
      <c r="O41" s="1"/>
      <c r="P41" s="148"/>
      <c r="Q41" s="1"/>
      <c r="R41" s="148"/>
      <c r="S41" s="197"/>
      <c r="T41" s="197"/>
    </row>
    <row r="42" spans="1:20" s="33" customFormat="1" x14ac:dyDescent="0.3">
      <c r="A42" s="67"/>
      <c r="B42" s="61">
        <v>20230121962</v>
      </c>
      <c r="C42" s="162">
        <v>15</v>
      </c>
      <c r="D42" s="65">
        <f>N42+P42+R42</f>
        <v>5</v>
      </c>
      <c r="E42" s="61" t="s">
        <v>851</v>
      </c>
      <c r="F42" s="64" t="s">
        <v>850</v>
      </c>
      <c r="G42" s="64" t="s">
        <v>683</v>
      </c>
      <c r="H42" s="84" t="s">
        <v>8</v>
      </c>
      <c r="I42" s="163" t="s">
        <v>12</v>
      </c>
      <c r="J42" s="82">
        <v>2015</v>
      </c>
      <c r="K42" s="61" t="s">
        <v>29</v>
      </c>
      <c r="L42" s="141">
        <f>IF(J42&gt;2010,1,IF(J42&gt;2006,0.3,4))</f>
        <v>1</v>
      </c>
      <c r="M42" s="236" t="s">
        <v>920</v>
      </c>
      <c r="N42" s="155">
        <v>5</v>
      </c>
      <c r="P42" s="146"/>
      <c r="R42" s="146"/>
      <c r="S42" s="195"/>
      <c r="T42" s="195"/>
    </row>
    <row r="43" spans="1:20" s="33" customFormat="1" x14ac:dyDescent="0.3">
      <c r="A43" s="67"/>
      <c r="B43" s="61">
        <v>20220111200</v>
      </c>
      <c r="C43" s="69">
        <v>15</v>
      </c>
      <c r="D43" s="65">
        <f>N43+P43+R43</f>
        <v>5</v>
      </c>
      <c r="E43" s="61" t="s">
        <v>680</v>
      </c>
      <c r="F43" s="64" t="s">
        <v>679</v>
      </c>
      <c r="G43" s="64" t="s">
        <v>580</v>
      </c>
      <c r="H43" s="84" t="s">
        <v>8</v>
      </c>
      <c r="I43" s="163" t="s">
        <v>12</v>
      </c>
      <c r="J43" s="82">
        <v>2015</v>
      </c>
      <c r="K43" s="61" t="s">
        <v>29</v>
      </c>
      <c r="L43" s="141">
        <f>IF(J43&gt;2010,1,IF(J43&gt;2006,0.3,4))</f>
        <v>1</v>
      </c>
      <c r="M43" s="236" t="s">
        <v>920</v>
      </c>
      <c r="N43" s="155">
        <v>5</v>
      </c>
      <c r="P43" s="146"/>
      <c r="R43" s="146"/>
      <c r="S43" s="195"/>
      <c r="T43" s="195"/>
    </row>
    <row r="44" spans="1:20" s="33" customFormat="1" x14ac:dyDescent="0.3">
      <c r="A44" s="67"/>
      <c r="B44" s="61">
        <v>20220094740</v>
      </c>
      <c r="C44" s="162">
        <v>17</v>
      </c>
      <c r="D44" s="65">
        <f>N44+P44+R44</f>
        <v>4</v>
      </c>
      <c r="E44" s="61" t="s">
        <v>676</v>
      </c>
      <c r="F44" s="64" t="s">
        <v>675</v>
      </c>
      <c r="G44" s="64" t="s">
        <v>580</v>
      </c>
      <c r="H44" s="84" t="s">
        <v>8</v>
      </c>
      <c r="I44" s="163" t="s">
        <v>12</v>
      </c>
      <c r="J44" s="82">
        <v>2015</v>
      </c>
      <c r="K44" s="61" t="s">
        <v>29</v>
      </c>
      <c r="L44" s="141">
        <f>IF(J44&gt;2010,1,IF(J44&gt;2006,0.3,4))</f>
        <v>1</v>
      </c>
      <c r="M44" s="236" t="s">
        <v>922</v>
      </c>
      <c r="N44" s="155">
        <v>4</v>
      </c>
      <c r="P44" s="146"/>
      <c r="R44" s="146"/>
      <c r="S44" s="195"/>
      <c r="T44" s="195"/>
    </row>
    <row r="45" spans="1:20" s="33" customFormat="1" x14ac:dyDescent="0.3">
      <c r="A45" s="67"/>
      <c r="B45" s="61">
        <v>20230134062</v>
      </c>
      <c r="C45" s="162">
        <v>17</v>
      </c>
      <c r="D45" s="65">
        <f>N45+P45+R45</f>
        <v>4</v>
      </c>
      <c r="E45" s="61" t="s">
        <v>647</v>
      </c>
      <c r="F45" s="64" t="s">
        <v>646</v>
      </c>
      <c r="G45" s="64" t="s">
        <v>580</v>
      </c>
      <c r="H45" s="84" t="s">
        <v>8</v>
      </c>
      <c r="I45" s="163" t="s">
        <v>12</v>
      </c>
      <c r="J45" s="82">
        <v>2016</v>
      </c>
      <c r="K45" s="61" t="s">
        <v>29</v>
      </c>
      <c r="L45" s="141">
        <f>IF(J45&gt;2010,1,IF(J45&gt;2006,0.3,4))</f>
        <v>1</v>
      </c>
      <c r="M45" s="236" t="s">
        <v>922</v>
      </c>
      <c r="N45" s="155">
        <v>4</v>
      </c>
      <c r="P45" s="146"/>
      <c r="R45" s="146"/>
      <c r="S45" s="195"/>
      <c r="T45" s="195"/>
    </row>
    <row r="46" spans="1:20" s="33" customFormat="1" x14ac:dyDescent="0.3">
      <c r="A46" s="67"/>
      <c r="B46" s="80">
        <v>20220087638</v>
      </c>
      <c r="C46" s="69">
        <v>17</v>
      </c>
      <c r="D46" s="65">
        <f>N46+P46+R46</f>
        <v>4</v>
      </c>
      <c r="E46" s="80" t="s">
        <v>360</v>
      </c>
      <c r="F46" s="79" t="s">
        <v>577</v>
      </c>
      <c r="G46" s="64" t="s">
        <v>381</v>
      </c>
      <c r="H46" s="167" t="s">
        <v>8</v>
      </c>
      <c r="I46" s="173" t="s">
        <v>12</v>
      </c>
      <c r="J46" s="81">
        <v>2016</v>
      </c>
      <c r="K46" s="61" t="s">
        <v>29</v>
      </c>
      <c r="L46" s="141">
        <f>IF(J46&gt;2010,1,IF(J46&gt;2006,0.3,4))</f>
        <v>1</v>
      </c>
      <c r="M46" s="236" t="s">
        <v>922</v>
      </c>
      <c r="N46" s="155">
        <v>4</v>
      </c>
      <c r="P46" s="146"/>
      <c r="R46" s="146"/>
      <c r="S46" s="195"/>
      <c r="T46" s="195"/>
    </row>
    <row r="47" spans="1:20" s="33" customFormat="1" x14ac:dyDescent="0.3">
      <c r="A47" s="157">
        <v>1</v>
      </c>
      <c r="B47" s="159">
        <v>20220088614</v>
      </c>
      <c r="C47" s="162">
        <v>17</v>
      </c>
      <c r="D47" s="65">
        <f>N47+P47+R47</f>
        <v>4</v>
      </c>
      <c r="E47" s="27" t="s">
        <v>112</v>
      </c>
      <c r="F47" s="19" t="s">
        <v>111</v>
      </c>
      <c r="G47" s="29" t="s">
        <v>13</v>
      </c>
      <c r="H47" s="19" t="s">
        <v>8</v>
      </c>
      <c r="I47" s="159" t="s">
        <v>12</v>
      </c>
      <c r="J47" s="26">
        <v>2016</v>
      </c>
      <c r="K47" s="27" t="s">
        <v>29</v>
      </c>
      <c r="L47" s="141">
        <f>IF(J47&gt;2010,1,IF(J47&gt;2006,0.3,4))</f>
        <v>1</v>
      </c>
      <c r="M47" s="236" t="s">
        <v>922</v>
      </c>
      <c r="N47" s="155">
        <v>4</v>
      </c>
      <c r="O47" s="1"/>
      <c r="P47" s="148"/>
      <c r="Q47" s="1"/>
      <c r="R47" s="148"/>
      <c r="S47" s="197"/>
      <c r="T47" s="197"/>
    </row>
    <row r="48" spans="1:20" s="33" customFormat="1" x14ac:dyDescent="0.3">
      <c r="A48" s="67"/>
      <c r="B48" s="61">
        <v>20210061189</v>
      </c>
      <c r="C48" s="162">
        <v>21</v>
      </c>
      <c r="D48" s="65">
        <f>N48+P48+R48</f>
        <v>3</v>
      </c>
      <c r="E48" s="61" t="s">
        <v>330</v>
      </c>
      <c r="F48" s="64" t="s">
        <v>864</v>
      </c>
      <c r="G48" s="64" t="s">
        <v>683</v>
      </c>
      <c r="H48" s="84" t="s">
        <v>8</v>
      </c>
      <c r="I48" s="163" t="s">
        <v>12</v>
      </c>
      <c r="J48" s="82">
        <v>2016</v>
      </c>
      <c r="K48" s="61" t="s">
        <v>29</v>
      </c>
      <c r="L48" s="141">
        <f>IF(J48&gt;2010,1,IF(J48&gt;2006,0.3,4))</f>
        <v>1</v>
      </c>
      <c r="M48" s="236" t="s">
        <v>917</v>
      </c>
      <c r="N48" s="155">
        <v>3</v>
      </c>
      <c r="P48" s="146"/>
      <c r="R48" s="146"/>
      <c r="S48" s="195"/>
      <c r="T48" s="195"/>
    </row>
    <row r="49" spans="1:20" s="33" customFormat="1" x14ac:dyDescent="0.3">
      <c r="A49" s="67"/>
      <c r="B49" s="61">
        <v>20230131720</v>
      </c>
      <c r="C49" s="69">
        <v>21</v>
      </c>
      <c r="D49" s="65">
        <f>N49+P49+R49</f>
        <v>3</v>
      </c>
      <c r="E49" s="61" t="s">
        <v>539</v>
      </c>
      <c r="F49" s="64" t="s">
        <v>842</v>
      </c>
      <c r="G49" s="64" t="s">
        <v>683</v>
      </c>
      <c r="H49" s="84" t="s">
        <v>8</v>
      </c>
      <c r="I49" s="163" t="s">
        <v>30</v>
      </c>
      <c r="J49" s="82">
        <v>2013</v>
      </c>
      <c r="K49" s="61" t="s">
        <v>29</v>
      </c>
      <c r="L49" s="141">
        <f>IF(J49&gt;2010,1,IF(J49&gt;2006,0.3,4))</f>
        <v>1</v>
      </c>
      <c r="M49" s="236" t="s">
        <v>917</v>
      </c>
      <c r="N49" s="155">
        <v>3</v>
      </c>
      <c r="P49" s="146"/>
      <c r="R49" s="146"/>
      <c r="S49" s="195"/>
      <c r="T49" s="195"/>
    </row>
    <row r="50" spans="1:20" s="33" customFormat="1" x14ac:dyDescent="0.3">
      <c r="A50" s="67"/>
      <c r="B50" s="61">
        <v>20230128507</v>
      </c>
      <c r="C50" s="162">
        <v>21</v>
      </c>
      <c r="D50" s="65">
        <f>N50+P50+R50</f>
        <v>3</v>
      </c>
      <c r="E50" s="61" t="s">
        <v>744</v>
      </c>
      <c r="F50" s="64" t="s">
        <v>743</v>
      </c>
      <c r="G50" s="64" t="s">
        <v>683</v>
      </c>
      <c r="H50" s="84" t="s">
        <v>8</v>
      </c>
      <c r="I50" s="163" t="s">
        <v>12</v>
      </c>
      <c r="J50" s="82">
        <v>2016</v>
      </c>
      <c r="K50" s="61" t="s">
        <v>29</v>
      </c>
      <c r="L50" s="141">
        <f>IF(J50&gt;2010,1,IF(J50&gt;2006,0.3,4))</f>
        <v>1</v>
      </c>
      <c r="M50" s="236" t="s">
        <v>917</v>
      </c>
      <c r="N50" s="155">
        <v>3</v>
      </c>
      <c r="P50" s="146"/>
      <c r="R50" s="146"/>
      <c r="S50" s="195"/>
      <c r="T50" s="195"/>
    </row>
    <row r="51" spans="1:20" s="33" customFormat="1" x14ac:dyDescent="0.3">
      <c r="A51" s="157">
        <v>1</v>
      </c>
      <c r="B51" s="159">
        <v>20230123163</v>
      </c>
      <c r="C51" s="162">
        <v>21</v>
      </c>
      <c r="D51" s="65">
        <f>N51+P51+R51</f>
        <v>3</v>
      </c>
      <c r="E51" s="27" t="s">
        <v>308</v>
      </c>
      <c r="F51" s="19" t="s">
        <v>307</v>
      </c>
      <c r="G51" s="29" t="s">
        <v>13</v>
      </c>
      <c r="H51" s="174" t="s">
        <v>8</v>
      </c>
      <c r="I51" s="159" t="s">
        <v>12</v>
      </c>
      <c r="J51" s="26">
        <v>2016</v>
      </c>
      <c r="K51" s="27" t="s">
        <v>29</v>
      </c>
      <c r="L51" s="141">
        <f>IF(J51&gt;2010,1,IF(J51&gt;2006,0.3,4))</f>
        <v>1</v>
      </c>
      <c r="M51" s="236" t="s">
        <v>917</v>
      </c>
      <c r="N51" s="155">
        <v>3</v>
      </c>
      <c r="O51" s="2"/>
      <c r="P51" s="7"/>
      <c r="Q51" s="2"/>
      <c r="R51" s="7"/>
      <c r="S51" s="218"/>
      <c r="T51" s="218"/>
    </row>
    <row r="52" spans="1:20" s="33" customFormat="1" x14ac:dyDescent="0.3">
      <c r="A52" s="67"/>
      <c r="B52" s="61">
        <v>20220087899</v>
      </c>
      <c r="C52" s="69">
        <v>25</v>
      </c>
      <c r="D52" s="65">
        <f>N52+P52+R52</f>
        <v>2</v>
      </c>
      <c r="E52" s="61" t="s">
        <v>324</v>
      </c>
      <c r="F52" s="64" t="s">
        <v>862</v>
      </c>
      <c r="G52" s="64" t="s">
        <v>683</v>
      </c>
      <c r="H52" s="167" t="s">
        <v>8</v>
      </c>
      <c r="I52" s="163" t="s">
        <v>12</v>
      </c>
      <c r="J52" s="82">
        <v>2016</v>
      </c>
      <c r="K52" s="61" t="s">
        <v>29</v>
      </c>
      <c r="L52" s="141">
        <f>IF(J52&gt;2010,1,IF(J52&gt;2006,0.3,4))</f>
        <v>1</v>
      </c>
      <c r="M52" s="236" t="s">
        <v>918</v>
      </c>
      <c r="N52" s="155">
        <v>2</v>
      </c>
      <c r="P52" s="146"/>
      <c r="R52" s="146"/>
      <c r="S52" s="195"/>
      <c r="T52" s="195"/>
    </row>
    <row r="53" spans="1:20" s="33" customFormat="1" x14ac:dyDescent="0.3">
      <c r="A53" s="157"/>
      <c r="B53" s="159">
        <v>20230122872</v>
      </c>
      <c r="C53" s="162">
        <v>25</v>
      </c>
      <c r="D53" s="65">
        <f>N53+P53+R53</f>
        <v>2</v>
      </c>
      <c r="E53" s="27" t="s">
        <v>378</v>
      </c>
      <c r="F53" s="19" t="s">
        <v>377</v>
      </c>
      <c r="G53" s="29" t="s">
        <v>13</v>
      </c>
      <c r="H53" s="174" t="s">
        <v>8</v>
      </c>
      <c r="I53" s="159" t="s">
        <v>12</v>
      </c>
      <c r="J53" s="26">
        <v>2016</v>
      </c>
      <c r="K53" s="27" t="s">
        <v>29</v>
      </c>
      <c r="L53" s="141">
        <f>IF(J53&gt;2010,1,IF(J53&gt;2006,0.3,4))</f>
        <v>1</v>
      </c>
      <c r="M53" s="236" t="s">
        <v>918</v>
      </c>
      <c r="N53" s="155">
        <v>2</v>
      </c>
      <c r="O53" s="1"/>
      <c r="P53" s="148"/>
      <c r="Q53" s="1"/>
      <c r="R53" s="148"/>
      <c r="S53" s="197"/>
      <c r="T53" s="197"/>
    </row>
    <row r="54" spans="1:20" s="33" customFormat="1" x14ac:dyDescent="0.3">
      <c r="A54" s="157"/>
      <c r="B54" s="159">
        <v>20230122638</v>
      </c>
      <c r="C54" s="162">
        <v>25</v>
      </c>
      <c r="D54" s="65">
        <f>N54+P54+R54</f>
        <v>2</v>
      </c>
      <c r="E54" s="27" t="s">
        <v>360</v>
      </c>
      <c r="F54" s="19" t="s">
        <v>359</v>
      </c>
      <c r="G54" s="29" t="s">
        <v>13</v>
      </c>
      <c r="H54" s="174" t="s">
        <v>8</v>
      </c>
      <c r="I54" s="159" t="s">
        <v>12</v>
      </c>
      <c r="J54" s="26">
        <v>2015</v>
      </c>
      <c r="K54" s="27" t="s">
        <v>29</v>
      </c>
      <c r="L54" s="141">
        <f>IF(J54&gt;2010,1,IF(J54&gt;2006,0.3,4))</f>
        <v>1</v>
      </c>
      <c r="M54" s="236" t="s">
        <v>918</v>
      </c>
      <c r="N54" s="155">
        <v>2</v>
      </c>
      <c r="O54" s="1"/>
      <c r="P54" s="148"/>
      <c r="Q54" s="1"/>
      <c r="R54" s="148"/>
      <c r="S54" s="197"/>
      <c r="T54" s="197"/>
    </row>
    <row r="55" spans="1:20" s="33" customFormat="1" x14ac:dyDescent="0.3">
      <c r="A55" s="157"/>
      <c r="B55" s="159">
        <v>20230123459</v>
      </c>
      <c r="C55" s="69">
        <v>25</v>
      </c>
      <c r="D55" s="65">
        <f>N55+P55+R55</f>
        <v>2</v>
      </c>
      <c r="E55" s="27" t="s">
        <v>135</v>
      </c>
      <c r="F55" s="19" t="s">
        <v>134</v>
      </c>
      <c r="G55" s="29" t="s">
        <v>13</v>
      </c>
      <c r="H55" s="174" t="s">
        <v>8</v>
      </c>
      <c r="I55" s="159" t="s">
        <v>12</v>
      </c>
      <c r="J55" s="26">
        <v>2015</v>
      </c>
      <c r="K55" s="27" t="s">
        <v>29</v>
      </c>
      <c r="L55" s="141">
        <f>IF(J55&gt;2010,1,IF(J55&gt;2006,0.3,4))</f>
        <v>1</v>
      </c>
      <c r="M55" s="236" t="s">
        <v>918</v>
      </c>
      <c r="N55" s="155">
        <v>2</v>
      </c>
      <c r="O55" s="1"/>
      <c r="P55" s="148"/>
      <c r="Q55" s="1"/>
      <c r="R55" s="148"/>
      <c r="S55" s="197"/>
      <c r="T55" s="197"/>
    </row>
    <row r="56" spans="1:20" s="33" customFormat="1" x14ac:dyDescent="0.3">
      <c r="A56" s="67"/>
      <c r="B56" s="61">
        <v>20230144563</v>
      </c>
      <c r="C56" s="162">
        <v>29</v>
      </c>
      <c r="D56" s="65">
        <f>N56+P56+R56</f>
        <v>1</v>
      </c>
      <c r="E56" s="61" t="s">
        <v>657</v>
      </c>
      <c r="F56" s="64" t="s">
        <v>656</v>
      </c>
      <c r="G56" s="64" t="s">
        <v>580</v>
      </c>
      <c r="H56" s="167" t="s">
        <v>8</v>
      </c>
      <c r="I56" s="163" t="s">
        <v>12</v>
      </c>
      <c r="J56" s="82">
        <v>2016</v>
      </c>
      <c r="K56" s="61" t="s">
        <v>29</v>
      </c>
      <c r="L56" s="141">
        <f>IF(J56&gt;2010,1,IF(J56&gt;2006,0.3,4))</f>
        <v>1</v>
      </c>
      <c r="M56" s="236" t="s">
        <v>924</v>
      </c>
      <c r="N56" s="155">
        <v>1</v>
      </c>
      <c r="P56" s="146"/>
      <c r="R56" s="146"/>
      <c r="S56" s="195"/>
      <c r="T56" s="195"/>
    </row>
    <row r="57" spans="1:20" s="33" customFormat="1" x14ac:dyDescent="0.3">
      <c r="A57" s="67"/>
      <c r="B57" s="61">
        <v>20230134065</v>
      </c>
      <c r="C57" s="162">
        <v>29</v>
      </c>
      <c r="D57" s="65">
        <f>N57+P57+R57</f>
        <v>1</v>
      </c>
      <c r="E57" s="61" t="s">
        <v>170</v>
      </c>
      <c r="F57" s="64" t="s">
        <v>633</v>
      </c>
      <c r="G57" s="64" t="s">
        <v>580</v>
      </c>
      <c r="H57" s="167" t="s">
        <v>8</v>
      </c>
      <c r="I57" s="163" t="s">
        <v>12</v>
      </c>
      <c r="J57" s="82">
        <v>2016</v>
      </c>
      <c r="K57" s="61" t="s">
        <v>29</v>
      </c>
      <c r="L57" s="141">
        <f>IF(J57&gt;2010,1,IF(J57&gt;2006,0.3,4))</f>
        <v>1</v>
      </c>
      <c r="M57" s="236" t="s">
        <v>924</v>
      </c>
      <c r="N57" s="155">
        <v>1</v>
      </c>
      <c r="P57" s="146"/>
      <c r="R57" s="146"/>
      <c r="S57" s="195"/>
      <c r="T57" s="195"/>
    </row>
    <row r="58" spans="1:20" s="33" customFormat="1" x14ac:dyDescent="0.3">
      <c r="A58" s="67"/>
      <c r="B58" s="61">
        <v>20230134074</v>
      </c>
      <c r="C58" s="69">
        <v>29</v>
      </c>
      <c r="D58" s="65">
        <f>N58+P58+R58</f>
        <v>1</v>
      </c>
      <c r="E58" s="61" t="s">
        <v>594</v>
      </c>
      <c r="F58" s="64" t="s">
        <v>593</v>
      </c>
      <c r="G58" s="64" t="s">
        <v>580</v>
      </c>
      <c r="H58" s="167" t="s">
        <v>8</v>
      </c>
      <c r="I58" s="163" t="s">
        <v>12</v>
      </c>
      <c r="J58" s="82">
        <v>2015</v>
      </c>
      <c r="K58" s="61" t="s">
        <v>29</v>
      </c>
      <c r="L58" s="141">
        <f>IF(J58&gt;2010,1,IF(J58&gt;2006,0.3,4))</f>
        <v>1</v>
      </c>
      <c r="M58" s="236" t="s">
        <v>924</v>
      </c>
      <c r="N58" s="155">
        <v>1</v>
      </c>
      <c r="P58" s="146"/>
      <c r="R58" s="146"/>
      <c r="S58" s="195"/>
      <c r="T58" s="195"/>
    </row>
    <row r="59" spans="1:20" s="33" customFormat="1" x14ac:dyDescent="0.3">
      <c r="A59" s="67"/>
      <c r="B59" s="80">
        <v>20230121266</v>
      </c>
      <c r="C59" s="162">
        <v>29</v>
      </c>
      <c r="D59" s="65">
        <f>N59+P59+R59</f>
        <v>1</v>
      </c>
      <c r="E59" s="80" t="s">
        <v>440</v>
      </c>
      <c r="F59" s="79" t="s">
        <v>439</v>
      </c>
      <c r="G59" s="64" t="s">
        <v>381</v>
      </c>
      <c r="H59" s="167" t="s">
        <v>8</v>
      </c>
      <c r="I59" s="173" t="s">
        <v>12</v>
      </c>
      <c r="J59" s="81">
        <v>2015</v>
      </c>
      <c r="K59" s="61" t="s">
        <v>29</v>
      </c>
      <c r="L59" s="141">
        <f>IF(J59&gt;2010,1,IF(J59&gt;2006,0.3,4))</f>
        <v>1</v>
      </c>
      <c r="M59" s="236" t="s">
        <v>924</v>
      </c>
      <c r="N59" s="155">
        <v>1</v>
      </c>
      <c r="P59" s="146"/>
      <c r="R59" s="146"/>
      <c r="S59" s="195"/>
      <c r="T59" s="195"/>
    </row>
    <row r="60" spans="1:20" s="33" customFormat="1" hidden="1" x14ac:dyDescent="0.3">
      <c r="A60" s="67"/>
      <c r="B60" s="61">
        <v>20230120903</v>
      </c>
      <c r="C60" s="72"/>
      <c r="D60" s="65">
        <f>N60+P60+R60</f>
        <v>0</v>
      </c>
      <c r="E60" s="61" t="s">
        <v>860</v>
      </c>
      <c r="F60" s="64" t="s">
        <v>861</v>
      </c>
      <c r="G60" s="64" t="s">
        <v>683</v>
      </c>
      <c r="H60" s="167" t="s">
        <v>8</v>
      </c>
      <c r="I60" s="61" t="s">
        <v>12</v>
      </c>
      <c r="J60" s="82">
        <v>2015</v>
      </c>
      <c r="K60" s="61" t="s">
        <v>29</v>
      </c>
      <c r="L60" s="141">
        <f>IF(J60&gt;2010,1,IF(J60&gt;2006,0.3,4))</f>
        <v>1</v>
      </c>
      <c r="M60" s="90"/>
      <c r="N60" s="155"/>
      <c r="P60" s="146"/>
      <c r="R60" s="146"/>
      <c r="S60" s="195"/>
      <c r="T60" s="195"/>
    </row>
    <row r="61" spans="1:20" s="33" customFormat="1" hidden="1" x14ac:dyDescent="0.3">
      <c r="A61" s="67"/>
      <c r="B61" s="61">
        <v>20230121059</v>
      </c>
      <c r="C61" s="69"/>
      <c r="D61" s="65">
        <f>N61+P61+R61</f>
        <v>0</v>
      </c>
      <c r="E61" s="61" t="s">
        <v>204</v>
      </c>
      <c r="F61" s="64" t="s">
        <v>795</v>
      </c>
      <c r="G61" s="64" t="s">
        <v>683</v>
      </c>
      <c r="H61" s="167" t="s">
        <v>8</v>
      </c>
      <c r="I61" s="61" t="s">
        <v>30</v>
      </c>
      <c r="J61" s="82">
        <v>2015</v>
      </c>
      <c r="K61" s="61" t="s">
        <v>29</v>
      </c>
      <c r="L61" s="141">
        <f>IF(J61&gt;2010,1,IF(J61&gt;2006,0.3,4))</f>
        <v>1</v>
      </c>
      <c r="M61" s="90"/>
      <c r="N61" s="155"/>
      <c r="P61" s="146"/>
      <c r="R61" s="146"/>
      <c r="S61" s="195"/>
      <c r="T61" s="195"/>
    </row>
    <row r="62" spans="1:20" s="33" customFormat="1" hidden="1" x14ac:dyDescent="0.3">
      <c r="A62" s="67"/>
      <c r="B62" s="61">
        <v>20200031097</v>
      </c>
      <c r="C62" s="69"/>
      <c r="D62" s="65">
        <f>N62+P62+R62</f>
        <v>0</v>
      </c>
      <c r="E62" s="61" t="s">
        <v>765</v>
      </c>
      <c r="F62" s="64" t="s">
        <v>764</v>
      </c>
      <c r="G62" s="64" t="s">
        <v>683</v>
      </c>
      <c r="H62" s="167" t="s">
        <v>8</v>
      </c>
      <c r="I62" s="61" t="s">
        <v>30</v>
      </c>
      <c r="J62" s="82">
        <v>2013</v>
      </c>
      <c r="K62" s="61" t="s">
        <v>29</v>
      </c>
      <c r="L62" s="141">
        <f>IF(J62&gt;2010,1,IF(J62&gt;2006,0.3,4))</f>
        <v>1</v>
      </c>
      <c r="M62" s="90"/>
      <c r="N62" s="155"/>
      <c r="P62" s="146"/>
      <c r="R62" s="146"/>
      <c r="S62" s="195"/>
      <c r="T62" s="195"/>
    </row>
    <row r="63" spans="1:20" s="33" customFormat="1" hidden="1" x14ac:dyDescent="0.3">
      <c r="A63" s="67"/>
      <c r="B63" s="164">
        <v>20230126350</v>
      </c>
      <c r="C63" s="66"/>
      <c r="D63" s="65">
        <f>N63+P63+R63</f>
        <v>0</v>
      </c>
      <c r="E63" s="76" t="s">
        <v>569</v>
      </c>
      <c r="F63" s="75" t="s">
        <v>568</v>
      </c>
      <c r="G63" s="75" t="s">
        <v>381</v>
      </c>
      <c r="H63" s="167" t="s">
        <v>8</v>
      </c>
      <c r="I63" s="73" t="s">
        <v>12</v>
      </c>
      <c r="J63" s="74">
        <v>2015</v>
      </c>
      <c r="K63" s="73" t="s">
        <v>29</v>
      </c>
      <c r="L63" s="141">
        <f>IF(J63&gt;2010,1,IF(J63&gt;2006,0.3,4))</f>
        <v>1</v>
      </c>
      <c r="M63" s="90"/>
      <c r="N63" s="155"/>
      <c r="P63" s="146"/>
      <c r="R63" s="146"/>
      <c r="S63" s="195"/>
      <c r="T63" s="195"/>
    </row>
    <row r="64" spans="1:20" s="33" customFormat="1" hidden="1" x14ac:dyDescent="0.3">
      <c r="A64" s="67"/>
      <c r="B64" s="172">
        <v>20230126190</v>
      </c>
      <c r="C64" s="69"/>
      <c r="D64" s="65">
        <f>N64+P64+R64</f>
        <v>0</v>
      </c>
      <c r="E64" s="80" t="s">
        <v>350</v>
      </c>
      <c r="F64" s="79" t="s">
        <v>555</v>
      </c>
      <c r="G64" s="64" t="s">
        <v>381</v>
      </c>
      <c r="H64" s="167" t="s">
        <v>8</v>
      </c>
      <c r="I64" s="71" t="s">
        <v>12</v>
      </c>
      <c r="J64" s="81">
        <v>2015</v>
      </c>
      <c r="K64" s="61" t="s">
        <v>29</v>
      </c>
      <c r="L64" s="141">
        <f>IF(J64&gt;2010,1,IF(J64&gt;2006,0.3,4))</f>
        <v>1</v>
      </c>
      <c r="M64" s="90"/>
      <c r="N64" s="155"/>
      <c r="P64" s="146"/>
      <c r="R64" s="146"/>
      <c r="S64" s="195"/>
      <c r="T64" s="195"/>
    </row>
    <row r="65" spans="1:20" s="33" customFormat="1" hidden="1" x14ac:dyDescent="0.3">
      <c r="A65" s="67"/>
      <c r="B65" s="172">
        <v>20230121100</v>
      </c>
      <c r="C65" s="72"/>
      <c r="D65" s="65">
        <f>N65+P65+R65</f>
        <v>0</v>
      </c>
      <c r="E65" s="80" t="s">
        <v>504</v>
      </c>
      <c r="F65" s="79" t="s">
        <v>503</v>
      </c>
      <c r="G65" s="64" t="s">
        <v>381</v>
      </c>
      <c r="H65" s="167" t="s">
        <v>8</v>
      </c>
      <c r="I65" s="71" t="s">
        <v>12</v>
      </c>
      <c r="J65" s="81">
        <v>2016</v>
      </c>
      <c r="K65" s="61" t="s">
        <v>29</v>
      </c>
      <c r="L65" s="141">
        <f>IF(J65&gt;2010,1,IF(J65&gt;2006,0.3,4))</f>
        <v>1</v>
      </c>
      <c r="M65" s="90"/>
      <c r="N65" s="155"/>
      <c r="P65" s="146"/>
      <c r="R65" s="146"/>
      <c r="S65" s="195"/>
      <c r="T65" s="195"/>
    </row>
    <row r="66" spans="1:20" s="33" customFormat="1" hidden="1" x14ac:dyDescent="0.3">
      <c r="A66" s="67"/>
      <c r="B66" s="172">
        <v>20230121102</v>
      </c>
      <c r="C66" s="72"/>
      <c r="D66" s="65">
        <f>N66+P66+R66</f>
        <v>0</v>
      </c>
      <c r="E66" s="80" t="s">
        <v>492</v>
      </c>
      <c r="F66" s="79" t="s">
        <v>491</v>
      </c>
      <c r="G66" s="64" t="s">
        <v>381</v>
      </c>
      <c r="H66" s="167" t="s">
        <v>8</v>
      </c>
      <c r="I66" s="71" t="s">
        <v>12</v>
      </c>
      <c r="J66" s="81">
        <v>2016</v>
      </c>
      <c r="K66" s="61" t="s">
        <v>29</v>
      </c>
      <c r="L66" s="141">
        <f>IF(J66&gt;2010,1,IF(J66&gt;2006,0.3,4))</f>
        <v>1</v>
      </c>
      <c r="M66" s="90"/>
      <c r="N66" s="155"/>
      <c r="P66" s="146"/>
      <c r="R66" s="146"/>
      <c r="S66" s="195"/>
      <c r="T66" s="195"/>
    </row>
    <row r="67" spans="1:20" s="33" customFormat="1" hidden="1" x14ac:dyDescent="0.3">
      <c r="A67" s="67"/>
      <c r="B67" s="172">
        <v>20220089116</v>
      </c>
      <c r="C67" s="72"/>
      <c r="D67" s="65">
        <f>N67+P67+R67</f>
        <v>0</v>
      </c>
      <c r="E67" s="80" t="s">
        <v>445</v>
      </c>
      <c r="F67" s="79" t="s">
        <v>444</v>
      </c>
      <c r="G67" s="64" t="s">
        <v>381</v>
      </c>
      <c r="H67" s="167" t="s">
        <v>8</v>
      </c>
      <c r="I67" s="71" t="s">
        <v>12</v>
      </c>
      <c r="J67" s="81">
        <v>2016</v>
      </c>
      <c r="K67" s="61" t="s">
        <v>29</v>
      </c>
      <c r="L67" s="141">
        <f>IF(J67&gt;2010,1,IF(J67&gt;2006,0.3,4))</f>
        <v>1</v>
      </c>
      <c r="M67" s="90"/>
      <c r="N67" s="155"/>
      <c r="P67" s="146"/>
      <c r="R67" s="146"/>
      <c r="S67" s="195"/>
      <c r="T67" s="195"/>
    </row>
    <row r="68" spans="1:20" s="33" customFormat="1" hidden="1" x14ac:dyDescent="0.3">
      <c r="A68" s="67"/>
      <c r="B68" s="172">
        <v>20230121127</v>
      </c>
      <c r="C68" s="69"/>
      <c r="D68" s="65">
        <f>N68+P68+R68</f>
        <v>0</v>
      </c>
      <c r="E68" s="80" t="s">
        <v>436</v>
      </c>
      <c r="F68" s="79" t="s">
        <v>435</v>
      </c>
      <c r="G68" s="64" t="s">
        <v>381</v>
      </c>
      <c r="H68" s="167" t="s">
        <v>8</v>
      </c>
      <c r="I68" s="71" t="s">
        <v>12</v>
      </c>
      <c r="J68" s="81">
        <v>2015</v>
      </c>
      <c r="K68" s="61" t="s">
        <v>29</v>
      </c>
      <c r="L68" s="141">
        <f>IF(J68&gt;2010,1,IF(J68&gt;2006,0.3,4))</f>
        <v>1</v>
      </c>
      <c r="M68" s="90"/>
      <c r="N68" s="155"/>
      <c r="P68" s="146"/>
      <c r="R68" s="146"/>
      <c r="S68" s="195"/>
      <c r="T68" s="195"/>
    </row>
    <row r="69" spans="1:20" s="33" customFormat="1" hidden="1" x14ac:dyDescent="0.3">
      <c r="A69" s="157"/>
      <c r="B69" s="159">
        <v>20220090199</v>
      </c>
      <c r="C69" s="162"/>
      <c r="D69" s="65">
        <f>N69+P69+R69</f>
        <v>0</v>
      </c>
      <c r="E69" s="27" t="s">
        <v>346</v>
      </c>
      <c r="F69" s="19" t="s">
        <v>345</v>
      </c>
      <c r="G69" s="29" t="s">
        <v>13</v>
      </c>
      <c r="H69" s="174" t="s">
        <v>8</v>
      </c>
      <c r="I69" s="27" t="s">
        <v>12</v>
      </c>
      <c r="J69" s="26">
        <v>2015</v>
      </c>
      <c r="K69" s="27" t="s">
        <v>29</v>
      </c>
      <c r="L69" s="141">
        <f>IF(J69&gt;2010,1,IF(J69&gt;2006,0.3,4))</f>
        <v>1</v>
      </c>
      <c r="M69" s="90"/>
      <c r="N69" s="155"/>
      <c r="O69" s="2"/>
      <c r="P69" s="7"/>
      <c r="Q69" s="2"/>
      <c r="R69" s="7"/>
      <c r="S69" s="218"/>
      <c r="T69" s="218"/>
    </row>
    <row r="70" spans="1:20" s="33" customFormat="1" hidden="1" x14ac:dyDescent="0.3">
      <c r="A70" s="157"/>
      <c r="B70" s="159">
        <v>20230124003</v>
      </c>
      <c r="C70" s="162"/>
      <c r="D70" s="65">
        <f>N70+P70+R70</f>
        <v>0</v>
      </c>
      <c r="E70" s="27" t="s">
        <v>258</v>
      </c>
      <c r="F70" s="19" t="s">
        <v>257</v>
      </c>
      <c r="G70" s="29" t="s">
        <v>13</v>
      </c>
      <c r="H70" s="174" t="s">
        <v>8</v>
      </c>
      <c r="I70" s="27" t="s">
        <v>12</v>
      </c>
      <c r="J70" s="26">
        <v>2016</v>
      </c>
      <c r="K70" s="27" t="s">
        <v>29</v>
      </c>
      <c r="L70" s="141">
        <f>IF(J70&gt;2010,1,IF(J70&gt;2006,0.3,4))</f>
        <v>1</v>
      </c>
      <c r="M70" s="90"/>
      <c r="N70" s="155"/>
      <c r="O70" s="1"/>
      <c r="P70" s="148"/>
      <c r="Q70" s="1"/>
      <c r="R70" s="148"/>
      <c r="S70" s="197"/>
      <c r="T70" s="197"/>
    </row>
    <row r="71" spans="1:20" s="33" customFormat="1" hidden="1" x14ac:dyDescent="0.3">
      <c r="A71" s="157"/>
      <c r="B71" s="159">
        <v>20230123212</v>
      </c>
      <c r="C71" s="162"/>
      <c r="D71" s="65">
        <f>N71+P71+R71</f>
        <v>0</v>
      </c>
      <c r="E71" s="27" t="s">
        <v>246</v>
      </c>
      <c r="F71" s="19" t="s">
        <v>245</v>
      </c>
      <c r="G71" s="29" t="s">
        <v>13</v>
      </c>
      <c r="H71" s="174" t="s">
        <v>8</v>
      </c>
      <c r="I71" s="27" t="s">
        <v>12</v>
      </c>
      <c r="J71" s="26">
        <v>2016</v>
      </c>
      <c r="K71" s="27" t="s">
        <v>29</v>
      </c>
      <c r="L71" s="141">
        <f>IF(J71&gt;2010,1,IF(J71&gt;2006,0.3,4))</f>
        <v>1</v>
      </c>
      <c r="M71" s="90"/>
      <c r="N71" s="155"/>
      <c r="O71" s="2"/>
      <c r="P71" s="7"/>
      <c r="Q71" s="2"/>
      <c r="R71" s="7"/>
      <c r="S71" s="218"/>
      <c r="T71" s="218"/>
    </row>
    <row r="72" spans="1:20" s="33" customFormat="1" hidden="1" x14ac:dyDescent="0.3">
      <c r="A72" s="157">
        <v>1</v>
      </c>
      <c r="B72" s="159">
        <v>20230122637</v>
      </c>
      <c r="C72" s="162"/>
      <c r="D72" s="65">
        <f>N72+P72+R72</f>
        <v>0</v>
      </c>
      <c r="E72" s="27" t="s">
        <v>209</v>
      </c>
      <c r="F72" s="19" t="s">
        <v>208</v>
      </c>
      <c r="G72" s="29" t="s">
        <v>13</v>
      </c>
      <c r="H72" s="174" t="s">
        <v>8</v>
      </c>
      <c r="I72" s="27" t="s">
        <v>12</v>
      </c>
      <c r="J72" s="26">
        <v>2016</v>
      </c>
      <c r="K72" s="27" t="s">
        <v>29</v>
      </c>
      <c r="L72" s="141">
        <f>IF(J72&gt;2010,1,IF(J72&gt;2006,0.3,4))</f>
        <v>1</v>
      </c>
      <c r="M72" s="90"/>
      <c r="N72" s="155"/>
      <c r="O72" s="1"/>
      <c r="P72" s="148"/>
      <c r="Q72" s="1"/>
      <c r="R72" s="148"/>
      <c r="S72" s="197"/>
      <c r="T72" s="197"/>
    </row>
    <row r="73" spans="1:20" s="33" customFormat="1" hidden="1" x14ac:dyDescent="0.3">
      <c r="A73" s="157"/>
      <c r="B73" s="159">
        <v>20230123705</v>
      </c>
      <c r="C73" s="162"/>
      <c r="D73" s="65">
        <f>N73+P73+R73</f>
        <v>0</v>
      </c>
      <c r="E73" s="27" t="s">
        <v>200</v>
      </c>
      <c r="F73" s="19" t="s">
        <v>199</v>
      </c>
      <c r="G73" s="29" t="s">
        <v>13</v>
      </c>
      <c r="H73" s="174" t="s">
        <v>8</v>
      </c>
      <c r="I73" s="27" t="s">
        <v>12</v>
      </c>
      <c r="J73" s="26">
        <v>2015</v>
      </c>
      <c r="K73" s="27" t="s">
        <v>29</v>
      </c>
      <c r="L73" s="141">
        <f>IF(J73&gt;2010,1,IF(J73&gt;2006,0.3,4))</f>
        <v>1</v>
      </c>
      <c r="M73" s="90"/>
      <c r="N73" s="155"/>
      <c r="O73" s="1"/>
      <c r="P73" s="148"/>
      <c r="Q73" s="1"/>
      <c r="R73" s="148"/>
      <c r="S73" s="197"/>
      <c r="T73" s="197"/>
    </row>
    <row r="74" spans="1:20" s="33" customFormat="1" hidden="1" x14ac:dyDescent="0.3">
      <c r="A74" s="157"/>
      <c r="B74" s="161">
        <v>20210060503</v>
      </c>
      <c r="C74" s="166"/>
      <c r="D74" s="65">
        <f>N74+P74+R74</f>
        <v>0</v>
      </c>
      <c r="E74" s="34" t="s">
        <v>182</v>
      </c>
      <c r="F74" s="36" t="s">
        <v>181</v>
      </c>
      <c r="G74" s="36" t="s">
        <v>13</v>
      </c>
      <c r="H74" s="185" t="s">
        <v>8</v>
      </c>
      <c r="I74" s="34" t="s">
        <v>30</v>
      </c>
      <c r="J74" s="35">
        <v>2014</v>
      </c>
      <c r="K74" s="34" t="s">
        <v>29</v>
      </c>
      <c r="L74" s="141">
        <f>IF(J74&gt;2010,1,IF(J74&gt;2006,0.3,4))</f>
        <v>1</v>
      </c>
      <c r="M74" s="90"/>
      <c r="N74" s="155"/>
      <c r="O74" s="1"/>
      <c r="P74" s="148"/>
      <c r="Q74" s="1"/>
      <c r="R74" s="148"/>
      <c r="S74" s="197"/>
      <c r="T74" s="197"/>
    </row>
    <row r="75" spans="1:20" s="33" customFormat="1" hidden="1" x14ac:dyDescent="0.3">
      <c r="A75" s="157"/>
      <c r="B75" s="159">
        <v>20230123765</v>
      </c>
      <c r="C75" s="162"/>
      <c r="D75" s="65">
        <f>N75+P75+R75</f>
        <v>0</v>
      </c>
      <c r="E75" s="27" t="s">
        <v>170</v>
      </c>
      <c r="F75" s="19" t="s">
        <v>169</v>
      </c>
      <c r="G75" s="29" t="s">
        <v>13</v>
      </c>
      <c r="H75" s="174" t="s">
        <v>8</v>
      </c>
      <c r="I75" s="27" t="s">
        <v>12</v>
      </c>
      <c r="J75" s="26">
        <v>2016</v>
      </c>
      <c r="K75" s="27" t="s">
        <v>29</v>
      </c>
      <c r="L75" s="141">
        <f>IF(J75&gt;2010,1,IF(J75&gt;2006,0.3,4))</f>
        <v>1</v>
      </c>
      <c r="M75" s="90"/>
      <c r="N75" s="155"/>
      <c r="O75" s="2"/>
      <c r="P75" s="7"/>
      <c r="Q75" s="2"/>
      <c r="R75" s="7"/>
      <c r="S75" s="218"/>
      <c r="T75" s="218"/>
    </row>
    <row r="76" spans="1:20" s="33" customFormat="1" hidden="1" x14ac:dyDescent="0.3">
      <c r="A76" s="157"/>
      <c r="B76" s="159">
        <v>20220090811</v>
      </c>
      <c r="C76" s="162"/>
      <c r="D76" s="65">
        <f>N76+P76+R76</f>
        <v>0</v>
      </c>
      <c r="E76" s="27" t="s">
        <v>80</v>
      </c>
      <c r="F76" s="19" t="s">
        <v>79</v>
      </c>
      <c r="G76" s="29" t="s">
        <v>13</v>
      </c>
      <c r="H76" s="174" t="s">
        <v>8</v>
      </c>
      <c r="I76" s="27" t="s">
        <v>12</v>
      </c>
      <c r="J76" s="26">
        <v>2016</v>
      </c>
      <c r="K76" s="27" t="s">
        <v>29</v>
      </c>
      <c r="L76" s="141">
        <f>IF(J76&gt;2010,1,IF(J76&gt;2006,0.3,4))</f>
        <v>1</v>
      </c>
      <c r="M76" s="90"/>
      <c r="N76" s="155"/>
      <c r="O76" s="1"/>
      <c r="P76" s="148"/>
      <c r="Q76" s="1"/>
      <c r="R76" s="148"/>
      <c r="S76" s="197"/>
      <c r="T76" s="197"/>
    </row>
    <row r="77" spans="1:20" s="33" customFormat="1" hidden="1" x14ac:dyDescent="0.3">
      <c r="A77" s="176"/>
      <c r="B77" s="177"/>
      <c r="C77" s="180"/>
      <c r="D77" s="65">
        <f>N77+P77+R77</f>
        <v>0</v>
      </c>
      <c r="E77" s="39"/>
      <c r="F77" s="41" t="s">
        <v>49</v>
      </c>
      <c r="G77" s="42" t="s">
        <v>13</v>
      </c>
      <c r="H77" s="186" t="s">
        <v>8</v>
      </c>
      <c r="I77" s="39" t="s">
        <v>12</v>
      </c>
      <c r="J77" s="40">
        <v>2016</v>
      </c>
      <c r="K77" s="39" t="s">
        <v>29</v>
      </c>
      <c r="L77" s="231">
        <f>IF(J77&gt;2010,1,IF(J77&gt;2006,0.3,4))</f>
        <v>1</v>
      </c>
      <c r="M77" s="232"/>
      <c r="N77" s="233"/>
      <c r="O77" s="38"/>
      <c r="P77" s="151"/>
      <c r="Q77" s="38"/>
      <c r="R77" s="151"/>
      <c r="S77" s="197"/>
      <c r="T77" s="197"/>
    </row>
    <row r="78" spans="1:20" s="318" customFormat="1" x14ac:dyDescent="0.3">
      <c r="A78" s="321"/>
      <c r="B78" s="323">
        <v>20190013447</v>
      </c>
      <c r="C78" s="339">
        <v>1</v>
      </c>
      <c r="D78" s="311">
        <f>N78+P78+R78</f>
        <v>22</v>
      </c>
      <c r="E78" s="323" t="s">
        <v>643</v>
      </c>
      <c r="F78" s="324" t="s">
        <v>806</v>
      </c>
      <c r="G78" s="324" t="s">
        <v>683</v>
      </c>
      <c r="H78" s="325" t="s">
        <v>7</v>
      </c>
      <c r="I78" s="322" t="s">
        <v>12</v>
      </c>
      <c r="J78" s="326">
        <v>2014</v>
      </c>
      <c r="K78" s="91" t="s">
        <v>11</v>
      </c>
      <c r="L78" s="141">
        <f>IF(J78&gt;2010,1,IF(J78&gt;2006,0.3,4))</f>
        <v>1</v>
      </c>
      <c r="M78" s="316">
        <v>1</v>
      </c>
      <c r="N78" s="317">
        <v>22</v>
      </c>
      <c r="P78" s="319"/>
      <c r="R78" s="319"/>
    </row>
    <row r="79" spans="1:20" s="125" customFormat="1" x14ac:dyDescent="0.3">
      <c r="A79" s="243"/>
      <c r="B79" s="124">
        <v>20210070100</v>
      </c>
      <c r="C79" s="269">
        <v>2</v>
      </c>
      <c r="D79" s="246">
        <f>N79+P79+R79</f>
        <v>18</v>
      </c>
      <c r="E79" s="124" t="s">
        <v>630</v>
      </c>
      <c r="F79" s="248" t="s">
        <v>629</v>
      </c>
      <c r="G79" s="248" t="s">
        <v>580</v>
      </c>
      <c r="H79" s="267" t="s">
        <v>7</v>
      </c>
      <c r="I79" s="265" t="s">
        <v>12</v>
      </c>
      <c r="J79" s="268">
        <v>2013</v>
      </c>
      <c r="K79" s="61" t="s">
        <v>11</v>
      </c>
      <c r="L79" s="141">
        <f>IF(J79&gt;2010,1,IF(J79&gt;2006,0.3,4))</f>
        <v>1</v>
      </c>
      <c r="M79" s="258">
        <v>2</v>
      </c>
      <c r="N79" s="259">
        <v>18</v>
      </c>
      <c r="P79" s="260"/>
      <c r="R79" s="260"/>
      <c r="S79" s="261"/>
      <c r="T79" s="261"/>
    </row>
    <row r="80" spans="1:20" s="125" customFormat="1" x14ac:dyDescent="0.3">
      <c r="A80" s="243"/>
      <c r="B80" s="124">
        <v>20220107315</v>
      </c>
      <c r="C80" s="245">
        <v>3</v>
      </c>
      <c r="D80" s="246">
        <f>N80+P80+R80</f>
        <v>15</v>
      </c>
      <c r="E80" s="124" t="s">
        <v>602</v>
      </c>
      <c r="F80" s="248" t="s">
        <v>601</v>
      </c>
      <c r="G80" s="248" t="s">
        <v>580</v>
      </c>
      <c r="H80" s="267" t="s">
        <v>7</v>
      </c>
      <c r="I80" s="265" t="s">
        <v>12</v>
      </c>
      <c r="J80" s="268">
        <v>2014</v>
      </c>
      <c r="K80" s="61" t="s">
        <v>29</v>
      </c>
      <c r="L80" s="141">
        <f>IF(J80&gt;2010,1,IF(J80&gt;2006,0.3,4))</f>
        <v>1</v>
      </c>
      <c r="M80" s="258">
        <v>3</v>
      </c>
      <c r="N80" s="259">
        <v>15</v>
      </c>
      <c r="P80" s="260"/>
      <c r="R80" s="260"/>
      <c r="S80" s="261"/>
      <c r="T80" s="261"/>
    </row>
    <row r="81" spans="1:20" s="33" customFormat="1" x14ac:dyDescent="0.3">
      <c r="A81" s="157">
        <v>1</v>
      </c>
      <c r="B81" s="161">
        <v>20210059048</v>
      </c>
      <c r="C81" s="66">
        <v>4</v>
      </c>
      <c r="D81" s="65">
        <f>N81+P81+R81</f>
        <v>13</v>
      </c>
      <c r="E81" s="34" t="s">
        <v>254</v>
      </c>
      <c r="F81" s="36" t="s">
        <v>253</v>
      </c>
      <c r="G81" s="36" t="s">
        <v>13</v>
      </c>
      <c r="H81" s="36" t="s">
        <v>7</v>
      </c>
      <c r="I81" s="161" t="s">
        <v>30</v>
      </c>
      <c r="J81" s="35">
        <v>2012</v>
      </c>
      <c r="K81" s="34" t="s">
        <v>29</v>
      </c>
      <c r="L81" s="141">
        <f>IF(J81&gt;2010,1,IF(J81&gt;2006,0.3,4))</f>
        <v>1</v>
      </c>
      <c r="M81" s="236">
        <v>4</v>
      </c>
      <c r="N81" s="155">
        <v>13</v>
      </c>
      <c r="O81" s="2"/>
      <c r="P81" s="7"/>
      <c r="Q81" s="2"/>
      <c r="R81" s="7"/>
      <c r="S81" s="218"/>
      <c r="T81" s="218"/>
    </row>
    <row r="82" spans="1:20" s="33" customFormat="1" x14ac:dyDescent="0.3">
      <c r="A82" s="67"/>
      <c r="B82" s="61">
        <v>20230120880</v>
      </c>
      <c r="C82" s="69">
        <v>5</v>
      </c>
      <c r="D82" s="65">
        <f>N82+P82+R82</f>
        <v>12</v>
      </c>
      <c r="E82" s="61" t="s">
        <v>714</v>
      </c>
      <c r="F82" s="64" t="s">
        <v>713</v>
      </c>
      <c r="G82" s="64" t="s">
        <v>683</v>
      </c>
      <c r="H82" s="84" t="s">
        <v>7</v>
      </c>
      <c r="I82" s="163" t="s">
        <v>12</v>
      </c>
      <c r="J82" s="82">
        <v>2013</v>
      </c>
      <c r="K82" s="61" t="s">
        <v>29</v>
      </c>
      <c r="L82" s="141">
        <f>IF(J82&gt;2010,1,IF(J82&gt;2006,0.3,4))</f>
        <v>1</v>
      </c>
      <c r="M82" s="236">
        <v>5</v>
      </c>
      <c r="N82" s="155">
        <v>12</v>
      </c>
      <c r="P82" s="146"/>
      <c r="R82" s="146"/>
      <c r="S82" s="195"/>
      <c r="T82" s="195"/>
    </row>
    <row r="83" spans="1:20" s="33" customFormat="1" x14ac:dyDescent="0.3">
      <c r="A83" s="67"/>
      <c r="B83" s="61">
        <v>20220093617</v>
      </c>
      <c r="C83" s="66">
        <v>6</v>
      </c>
      <c r="D83" s="65">
        <f>N83+P83+R83</f>
        <v>11</v>
      </c>
      <c r="E83" s="61" t="s">
        <v>391</v>
      </c>
      <c r="F83" s="64" t="s">
        <v>390</v>
      </c>
      <c r="G83" s="64" t="s">
        <v>381</v>
      </c>
      <c r="H83" s="167" t="s">
        <v>7</v>
      </c>
      <c r="I83" s="163" t="s">
        <v>12</v>
      </c>
      <c r="J83" s="62">
        <v>2014</v>
      </c>
      <c r="K83" s="61" t="s">
        <v>29</v>
      </c>
      <c r="L83" s="141">
        <f>IF(J83&gt;2010,1,IF(J83&gt;2006,0.3,4))</f>
        <v>1</v>
      </c>
      <c r="M83" s="236">
        <v>6</v>
      </c>
      <c r="N83" s="155">
        <v>11</v>
      </c>
      <c r="P83" s="146"/>
      <c r="R83" s="146"/>
      <c r="S83" s="195"/>
      <c r="T83" s="195"/>
    </row>
    <row r="84" spans="1:20" s="33" customFormat="1" x14ac:dyDescent="0.3">
      <c r="A84" s="77"/>
      <c r="B84" s="73">
        <v>20220113904</v>
      </c>
      <c r="C84" s="69">
        <v>7</v>
      </c>
      <c r="D84" s="65">
        <f>N84+P84+R84</f>
        <v>10</v>
      </c>
      <c r="E84" s="76" t="s">
        <v>576</v>
      </c>
      <c r="F84" s="75" t="s">
        <v>575</v>
      </c>
      <c r="G84" s="75" t="s">
        <v>381</v>
      </c>
      <c r="H84" s="167" t="s">
        <v>7</v>
      </c>
      <c r="I84" s="164" t="s">
        <v>12</v>
      </c>
      <c r="J84" s="74">
        <v>2014</v>
      </c>
      <c r="K84" s="73" t="s">
        <v>11</v>
      </c>
      <c r="L84" s="141">
        <f>IF(J84&gt;2010,1,IF(J84&gt;2006,0.3,4))</f>
        <v>1</v>
      </c>
      <c r="M84" s="236">
        <v>7</v>
      </c>
      <c r="N84" s="155">
        <v>10</v>
      </c>
      <c r="P84" s="146"/>
      <c r="R84" s="146"/>
      <c r="S84" s="195"/>
      <c r="T84" s="195"/>
    </row>
    <row r="85" spans="1:20" s="33" customFormat="1" x14ac:dyDescent="0.3">
      <c r="A85" s="67"/>
      <c r="B85" s="73">
        <v>20220114074</v>
      </c>
      <c r="C85" s="66">
        <v>8</v>
      </c>
      <c r="D85" s="65">
        <f>N85+P85+R85</f>
        <v>9</v>
      </c>
      <c r="E85" s="76" t="s">
        <v>567</v>
      </c>
      <c r="F85" s="75" t="s">
        <v>566</v>
      </c>
      <c r="G85" s="75" t="s">
        <v>381</v>
      </c>
      <c r="H85" s="167" t="s">
        <v>7</v>
      </c>
      <c r="I85" s="164" t="s">
        <v>12</v>
      </c>
      <c r="J85" s="74">
        <v>2014</v>
      </c>
      <c r="K85" s="83" t="s">
        <v>11</v>
      </c>
      <c r="L85" s="141">
        <f>IF(J85&gt;2010,1,IF(J85&gt;2006,0.3,4))</f>
        <v>1</v>
      </c>
      <c r="M85" s="236">
        <v>8</v>
      </c>
      <c r="N85" s="155">
        <v>9</v>
      </c>
      <c r="P85" s="146"/>
      <c r="R85" s="146"/>
      <c r="S85" s="195"/>
      <c r="T85" s="195"/>
    </row>
    <row r="86" spans="1:20" s="33" customFormat="1" x14ac:dyDescent="0.3">
      <c r="A86" s="67"/>
      <c r="B86" s="61">
        <v>20200031073</v>
      </c>
      <c r="C86" s="69">
        <v>9</v>
      </c>
      <c r="D86" s="65">
        <f>N86+P86+R86</f>
        <v>8</v>
      </c>
      <c r="E86" s="61" t="s">
        <v>846</v>
      </c>
      <c r="F86" s="64" t="s">
        <v>856</v>
      </c>
      <c r="G86" s="64" t="s">
        <v>683</v>
      </c>
      <c r="H86" s="84" t="s">
        <v>7</v>
      </c>
      <c r="I86" s="163" t="s">
        <v>12</v>
      </c>
      <c r="J86" s="82">
        <v>2014</v>
      </c>
      <c r="K86" s="61" t="s">
        <v>29</v>
      </c>
      <c r="L86" s="141">
        <f>IF(J86&gt;2010,1,IF(J86&gt;2006,0.3,4))</f>
        <v>1</v>
      </c>
      <c r="M86" s="236" t="s">
        <v>919</v>
      </c>
      <c r="N86" s="155">
        <v>8</v>
      </c>
      <c r="P86" s="146"/>
      <c r="R86" s="146"/>
      <c r="S86" s="195"/>
      <c r="T86" s="195"/>
    </row>
    <row r="87" spans="1:20" s="33" customFormat="1" x14ac:dyDescent="0.3">
      <c r="A87" s="157"/>
      <c r="B87" s="159">
        <v>20190011611</v>
      </c>
      <c r="C87" s="66">
        <v>9</v>
      </c>
      <c r="D87" s="65">
        <f>N87+P87+R87</f>
        <v>8</v>
      </c>
      <c r="E87" s="27" t="s">
        <v>229</v>
      </c>
      <c r="F87" s="19" t="s">
        <v>228</v>
      </c>
      <c r="G87" s="29" t="s">
        <v>13</v>
      </c>
      <c r="H87" s="19" t="s">
        <v>7</v>
      </c>
      <c r="I87" s="159" t="s">
        <v>12</v>
      </c>
      <c r="J87" s="26">
        <v>2014</v>
      </c>
      <c r="K87" s="25" t="s">
        <v>11</v>
      </c>
      <c r="L87" s="141">
        <f>IF(J87&gt;2010,1,IF(J87&gt;2006,0.3,4))</f>
        <v>1</v>
      </c>
      <c r="M87" s="236" t="s">
        <v>919</v>
      </c>
      <c r="N87" s="155">
        <v>8</v>
      </c>
      <c r="O87" s="1"/>
      <c r="P87" s="148"/>
      <c r="Q87" s="1"/>
      <c r="R87" s="148"/>
      <c r="S87" s="197"/>
      <c r="T87" s="197"/>
    </row>
    <row r="88" spans="1:20" s="33" customFormat="1" x14ac:dyDescent="0.3">
      <c r="A88" s="67"/>
      <c r="B88" s="80">
        <v>20200055521</v>
      </c>
      <c r="C88" s="69">
        <v>11</v>
      </c>
      <c r="D88" s="65">
        <f>N88+P88+R88</f>
        <v>7</v>
      </c>
      <c r="E88" s="80" t="s">
        <v>514</v>
      </c>
      <c r="F88" s="79" t="s">
        <v>513</v>
      </c>
      <c r="G88" s="64" t="s">
        <v>381</v>
      </c>
      <c r="H88" s="167" t="s">
        <v>7</v>
      </c>
      <c r="I88" s="173" t="s">
        <v>12</v>
      </c>
      <c r="J88" s="81">
        <v>2014</v>
      </c>
      <c r="K88" s="61" t="s">
        <v>29</v>
      </c>
      <c r="L88" s="141">
        <f>IF(J88&gt;2010,1,IF(J88&gt;2006,0.3,4))</f>
        <v>1</v>
      </c>
      <c r="M88" s="236" t="s">
        <v>921</v>
      </c>
      <c r="N88" s="155">
        <v>7</v>
      </c>
      <c r="P88" s="146"/>
      <c r="R88" s="146"/>
      <c r="S88" s="195"/>
      <c r="T88" s="195"/>
    </row>
    <row r="89" spans="1:20" s="33" customFormat="1" x14ac:dyDescent="0.3">
      <c r="A89" s="67"/>
      <c r="B89" s="61">
        <v>20220089348</v>
      </c>
      <c r="C89" s="66">
        <v>11</v>
      </c>
      <c r="D89" s="65">
        <f>N89+P89+R89</f>
        <v>7</v>
      </c>
      <c r="E89" s="61" t="s">
        <v>28</v>
      </c>
      <c r="F89" s="64" t="s">
        <v>386</v>
      </c>
      <c r="G89" s="64" t="s">
        <v>381</v>
      </c>
      <c r="H89" s="167" t="s">
        <v>7</v>
      </c>
      <c r="I89" s="163" t="s">
        <v>12</v>
      </c>
      <c r="J89" s="62">
        <v>2014</v>
      </c>
      <c r="K89" s="61" t="s">
        <v>29</v>
      </c>
      <c r="L89" s="141">
        <f>IF(J89&gt;2010,1,IF(J89&gt;2006,0.3,4))</f>
        <v>1</v>
      </c>
      <c r="M89" s="236" t="s">
        <v>921</v>
      </c>
      <c r="N89" s="155">
        <v>7</v>
      </c>
      <c r="P89" s="146"/>
      <c r="R89" s="146"/>
      <c r="S89" s="195"/>
      <c r="T89" s="195"/>
    </row>
    <row r="90" spans="1:20" s="33" customFormat="1" x14ac:dyDescent="0.3">
      <c r="A90" s="67"/>
      <c r="B90" s="61">
        <v>20190022261</v>
      </c>
      <c r="C90" s="69">
        <v>13</v>
      </c>
      <c r="D90" s="65">
        <f>N90+P90+R90</f>
        <v>6</v>
      </c>
      <c r="E90" s="61" t="s">
        <v>725</v>
      </c>
      <c r="F90" s="64" t="s">
        <v>724</v>
      </c>
      <c r="G90" s="64" t="s">
        <v>683</v>
      </c>
      <c r="H90" s="85" t="s">
        <v>7</v>
      </c>
      <c r="I90" s="163" t="s">
        <v>30</v>
      </c>
      <c r="J90" s="82">
        <v>2014</v>
      </c>
      <c r="K90" s="70" t="s">
        <v>11</v>
      </c>
      <c r="L90" s="141">
        <f>IF(J90&gt;2010,1,IF(J90&gt;2006,0.3,4))</f>
        <v>1</v>
      </c>
      <c r="M90" s="236" t="s">
        <v>923</v>
      </c>
      <c r="N90" s="155">
        <v>6</v>
      </c>
      <c r="P90" s="146"/>
      <c r="R90" s="146"/>
      <c r="S90" s="195"/>
      <c r="T90" s="195"/>
    </row>
    <row r="91" spans="1:20" s="33" customFormat="1" x14ac:dyDescent="0.3">
      <c r="A91" s="67"/>
      <c r="B91" s="61">
        <v>20210058640</v>
      </c>
      <c r="C91" s="66">
        <v>13</v>
      </c>
      <c r="D91" s="65">
        <f>N91+P91+R91</f>
        <v>6</v>
      </c>
      <c r="E91" s="61" t="s">
        <v>399</v>
      </c>
      <c r="F91" s="64" t="s">
        <v>398</v>
      </c>
      <c r="G91" s="64" t="s">
        <v>381</v>
      </c>
      <c r="H91" s="167" t="s">
        <v>7</v>
      </c>
      <c r="I91" s="173" t="s">
        <v>12</v>
      </c>
      <c r="J91" s="62">
        <v>2014</v>
      </c>
      <c r="K91" s="61" t="s">
        <v>29</v>
      </c>
      <c r="L91" s="141">
        <f>IF(J91&gt;2010,1,IF(J91&gt;2006,0.3,4))</f>
        <v>1</v>
      </c>
      <c r="M91" s="236" t="s">
        <v>923</v>
      </c>
      <c r="N91" s="155">
        <v>6</v>
      </c>
      <c r="P91" s="146"/>
      <c r="R91" s="146"/>
      <c r="S91" s="195"/>
      <c r="T91" s="195"/>
    </row>
    <row r="92" spans="1:20" s="33" customFormat="1" x14ac:dyDescent="0.3">
      <c r="A92" s="67"/>
      <c r="B92" s="61">
        <v>20220107312</v>
      </c>
      <c r="C92" s="69">
        <v>15</v>
      </c>
      <c r="D92" s="65">
        <f>N92+P92+R92</f>
        <v>5</v>
      </c>
      <c r="E92" s="61" t="s">
        <v>615</v>
      </c>
      <c r="F92" s="64" t="s">
        <v>614</v>
      </c>
      <c r="G92" s="64" t="s">
        <v>580</v>
      </c>
      <c r="H92" s="84" t="s">
        <v>7</v>
      </c>
      <c r="I92" s="163" t="s">
        <v>12</v>
      </c>
      <c r="J92" s="82">
        <v>2014</v>
      </c>
      <c r="K92" s="61" t="s">
        <v>29</v>
      </c>
      <c r="L92" s="141">
        <f>IF(J92&gt;2010,1,IF(J92&gt;2006,0.3,4))</f>
        <v>1</v>
      </c>
      <c r="M92" s="236" t="s">
        <v>920</v>
      </c>
      <c r="N92" s="155">
        <v>5</v>
      </c>
      <c r="P92" s="146"/>
      <c r="R92" s="146"/>
      <c r="S92" s="195"/>
      <c r="T92" s="195"/>
    </row>
    <row r="93" spans="1:20" s="33" customFormat="1" x14ac:dyDescent="0.3">
      <c r="A93" s="157"/>
      <c r="B93" s="159">
        <v>20210059171</v>
      </c>
      <c r="C93" s="66">
        <v>15</v>
      </c>
      <c r="D93" s="65">
        <f>N93+P93+R93</f>
        <v>5</v>
      </c>
      <c r="E93" s="27" t="s">
        <v>70</v>
      </c>
      <c r="F93" s="19" t="s">
        <v>69</v>
      </c>
      <c r="G93" s="29" t="s">
        <v>13</v>
      </c>
      <c r="H93" s="19" t="s">
        <v>7</v>
      </c>
      <c r="I93" s="159" t="s">
        <v>12</v>
      </c>
      <c r="J93" s="26">
        <v>2014</v>
      </c>
      <c r="K93" s="27" t="s">
        <v>29</v>
      </c>
      <c r="L93" s="141">
        <f>IF(J93&gt;2010,1,IF(J93&gt;2006,0.3,4))</f>
        <v>1</v>
      </c>
      <c r="M93" s="236" t="s">
        <v>920</v>
      </c>
      <c r="N93" s="155">
        <v>5</v>
      </c>
      <c r="O93" s="45"/>
      <c r="P93" s="32"/>
      <c r="Q93" s="45"/>
      <c r="R93" s="32"/>
      <c r="S93" s="205"/>
      <c r="T93" s="205"/>
    </row>
    <row r="94" spans="1:20" s="33" customFormat="1" x14ac:dyDescent="0.3">
      <c r="A94" s="157">
        <v>1</v>
      </c>
      <c r="B94" s="159">
        <v>20210058430</v>
      </c>
      <c r="C94" s="69">
        <v>17</v>
      </c>
      <c r="D94" s="65">
        <f>N94+P94+R94</f>
        <v>4</v>
      </c>
      <c r="E94" s="27" t="s">
        <v>370</v>
      </c>
      <c r="F94" s="19" t="s">
        <v>369</v>
      </c>
      <c r="G94" s="29" t="s">
        <v>13</v>
      </c>
      <c r="H94" s="19" t="s">
        <v>7</v>
      </c>
      <c r="I94" s="159" t="s">
        <v>12</v>
      </c>
      <c r="J94" s="26">
        <v>2013</v>
      </c>
      <c r="K94" s="27" t="s">
        <v>29</v>
      </c>
      <c r="L94" s="141">
        <f>IF(J94&gt;2010,1,IF(J94&gt;2006,0.3,4))</f>
        <v>1</v>
      </c>
      <c r="M94" s="236" t="s">
        <v>922</v>
      </c>
      <c r="N94" s="155">
        <v>4</v>
      </c>
      <c r="O94" s="1"/>
      <c r="P94" s="148"/>
      <c r="Q94" s="1"/>
      <c r="R94" s="148"/>
      <c r="S94" s="197"/>
      <c r="T94" s="197"/>
    </row>
    <row r="95" spans="1:20" s="33" customFormat="1" x14ac:dyDescent="0.3">
      <c r="A95" s="157">
        <v>1</v>
      </c>
      <c r="B95" s="159">
        <v>20220087894</v>
      </c>
      <c r="C95" s="66">
        <v>17</v>
      </c>
      <c r="D95" s="65">
        <f>N95+P95+R95</f>
        <v>4</v>
      </c>
      <c r="E95" s="27" t="s">
        <v>362</v>
      </c>
      <c r="F95" s="19" t="s">
        <v>361</v>
      </c>
      <c r="G95" s="29" t="s">
        <v>13</v>
      </c>
      <c r="H95" s="19" t="s">
        <v>7</v>
      </c>
      <c r="I95" s="159" t="s">
        <v>12</v>
      </c>
      <c r="J95" s="26">
        <v>2014</v>
      </c>
      <c r="K95" s="27" t="s">
        <v>29</v>
      </c>
      <c r="L95" s="141">
        <f>IF(J95&gt;2010,1,IF(J95&gt;2006,0.3,4))</f>
        <v>1</v>
      </c>
      <c r="M95" s="236" t="s">
        <v>922</v>
      </c>
      <c r="N95" s="155">
        <v>4</v>
      </c>
      <c r="O95" s="1"/>
      <c r="P95" s="148"/>
      <c r="Q95" s="1"/>
      <c r="R95" s="148"/>
      <c r="S95" s="197"/>
      <c r="T95" s="197"/>
    </row>
    <row r="96" spans="1:20" s="33" customFormat="1" x14ac:dyDescent="0.3">
      <c r="A96" s="157">
        <v>1</v>
      </c>
      <c r="B96" s="159">
        <v>20210060491</v>
      </c>
      <c r="C96" s="69">
        <v>17</v>
      </c>
      <c r="D96" s="65">
        <f>N96+P96+R96</f>
        <v>4</v>
      </c>
      <c r="E96" s="27" t="s">
        <v>223</v>
      </c>
      <c r="F96" s="19" t="s">
        <v>222</v>
      </c>
      <c r="G96" s="29" t="s">
        <v>13</v>
      </c>
      <c r="H96" s="19" t="s">
        <v>7</v>
      </c>
      <c r="I96" s="159" t="s">
        <v>12</v>
      </c>
      <c r="J96" s="26">
        <v>2013</v>
      </c>
      <c r="K96" s="27" t="s">
        <v>29</v>
      </c>
      <c r="L96" s="141">
        <f>IF(J96&gt;2010,1,IF(J96&gt;2006,0.3,4))</f>
        <v>1</v>
      </c>
      <c r="M96" s="236" t="s">
        <v>922</v>
      </c>
      <c r="N96" s="155">
        <v>4</v>
      </c>
      <c r="O96" s="1"/>
      <c r="P96" s="148"/>
      <c r="Q96" s="1"/>
      <c r="R96" s="148"/>
      <c r="S96" s="197"/>
      <c r="T96" s="197"/>
    </row>
    <row r="97" spans="1:20" s="33" customFormat="1" x14ac:dyDescent="0.3">
      <c r="A97" s="157">
        <v>1</v>
      </c>
      <c r="B97" s="159">
        <v>20230122886</v>
      </c>
      <c r="C97" s="66">
        <v>17</v>
      </c>
      <c r="D97" s="65">
        <f>N97+P97+R97</f>
        <v>4</v>
      </c>
      <c r="E97" s="27" t="s">
        <v>36</v>
      </c>
      <c r="F97" s="19" t="s">
        <v>35</v>
      </c>
      <c r="G97" s="29" t="s">
        <v>13</v>
      </c>
      <c r="H97" s="19" t="s">
        <v>7</v>
      </c>
      <c r="I97" s="159" t="s">
        <v>12</v>
      </c>
      <c r="J97" s="26">
        <v>2013</v>
      </c>
      <c r="K97" s="27" t="s">
        <v>29</v>
      </c>
      <c r="L97" s="141">
        <f>IF(J97&gt;2010,1,IF(J97&gt;2006,0.3,4))</f>
        <v>1</v>
      </c>
      <c r="M97" s="236" t="s">
        <v>922</v>
      </c>
      <c r="N97" s="155">
        <v>4</v>
      </c>
      <c r="O97" s="1"/>
      <c r="P97" s="148"/>
      <c r="Q97" s="1"/>
      <c r="R97" s="148"/>
      <c r="S97" s="197"/>
      <c r="T97" s="197"/>
    </row>
    <row r="98" spans="1:20" s="33" customFormat="1" x14ac:dyDescent="0.3">
      <c r="A98" s="67"/>
      <c r="B98" s="61">
        <v>20230138325</v>
      </c>
      <c r="C98" s="69">
        <v>21</v>
      </c>
      <c r="D98" s="65">
        <f>N98+P98+R98</f>
        <v>3</v>
      </c>
      <c r="E98" s="61" t="s">
        <v>374</v>
      </c>
      <c r="F98" s="64" t="s">
        <v>882</v>
      </c>
      <c r="G98" s="64" t="s">
        <v>683</v>
      </c>
      <c r="H98" s="84" t="s">
        <v>7</v>
      </c>
      <c r="I98" s="163" t="s">
        <v>12</v>
      </c>
      <c r="J98" s="82">
        <v>2013</v>
      </c>
      <c r="K98" s="61" t="s">
        <v>29</v>
      </c>
      <c r="L98" s="141">
        <f>IF(J98&gt;2010,1,IF(J98&gt;2006,0.3,4))</f>
        <v>1</v>
      </c>
      <c r="M98" s="236" t="s">
        <v>917</v>
      </c>
      <c r="N98" s="155">
        <v>3</v>
      </c>
      <c r="P98" s="146"/>
      <c r="R98" s="146"/>
      <c r="S98" s="195"/>
      <c r="T98" s="195"/>
    </row>
    <row r="99" spans="1:20" s="33" customFormat="1" x14ac:dyDescent="0.3">
      <c r="A99" s="67"/>
      <c r="B99" s="61">
        <v>20230121982</v>
      </c>
      <c r="C99" s="66">
        <v>21</v>
      </c>
      <c r="D99" s="65">
        <f>N99+P99+R99</f>
        <v>3</v>
      </c>
      <c r="E99" s="61" t="s">
        <v>761</v>
      </c>
      <c r="F99" s="64" t="s">
        <v>760</v>
      </c>
      <c r="G99" s="64" t="s">
        <v>683</v>
      </c>
      <c r="H99" s="84" t="s">
        <v>7</v>
      </c>
      <c r="I99" s="163" t="s">
        <v>12</v>
      </c>
      <c r="J99" s="82">
        <v>2013</v>
      </c>
      <c r="K99" s="61" t="s">
        <v>29</v>
      </c>
      <c r="L99" s="141">
        <f>IF(J99&gt;2010,1,IF(J99&gt;2006,0.3,4))</f>
        <v>1</v>
      </c>
      <c r="M99" s="236" t="s">
        <v>917</v>
      </c>
      <c r="N99" s="155">
        <v>3</v>
      </c>
      <c r="P99" s="146"/>
      <c r="R99" s="146"/>
      <c r="S99" s="195"/>
      <c r="T99" s="195"/>
    </row>
    <row r="100" spans="1:20" s="33" customFormat="1" x14ac:dyDescent="0.3">
      <c r="A100" s="67"/>
      <c r="B100" s="61">
        <v>20220087925</v>
      </c>
      <c r="C100" s="69">
        <v>21</v>
      </c>
      <c r="D100" s="65">
        <f>N100+P100+R100</f>
        <v>3</v>
      </c>
      <c r="E100" s="61" t="s">
        <v>732</v>
      </c>
      <c r="F100" s="64" t="s">
        <v>731</v>
      </c>
      <c r="G100" s="64" t="s">
        <v>683</v>
      </c>
      <c r="H100" s="84" t="s">
        <v>7</v>
      </c>
      <c r="I100" s="163" t="s">
        <v>12</v>
      </c>
      <c r="J100" s="82">
        <v>2014</v>
      </c>
      <c r="K100" s="61" t="s">
        <v>29</v>
      </c>
      <c r="L100" s="141">
        <f>IF(J100&gt;2010,1,IF(J100&gt;2006,0.3,4))</f>
        <v>1</v>
      </c>
      <c r="M100" s="236" t="s">
        <v>917</v>
      </c>
      <c r="N100" s="155">
        <v>3</v>
      </c>
      <c r="P100" s="146"/>
      <c r="R100" s="146"/>
      <c r="S100" s="195"/>
      <c r="T100" s="195"/>
    </row>
    <row r="101" spans="1:20" s="33" customFormat="1" x14ac:dyDescent="0.3">
      <c r="A101" s="67"/>
      <c r="B101" s="61">
        <v>20220104201</v>
      </c>
      <c r="C101" s="66">
        <v>21</v>
      </c>
      <c r="D101" s="65">
        <f>N101+P101+R101</f>
        <v>3</v>
      </c>
      <c r="E101" s="61" t="s">
        <v>600</v>
      </c>
      <c r="F101" s="64" t="s">
        <v>599</v>
      </c>
      <c r="G101" s="64" t="s">
        <v>580</v>
      </c>
      <c r="H101" s="84" t="s">
        <v>7</v>
      </c>
      <c r="I101" s="163" t="s">
        <v>12</v>
      </c>
      <c r="J101" s="82">
        <v>2014</v>
      </c>
      <c r="K101" s="61" t="s">
        <v>29</v>
      </c>
      <c r="L101" s="141">
        <f>IF(J101&gt;2010,1,IF(J101&gt;2006,0.3,4))</f>
        <v>1</v>
      </c>
      <c r="M101" s="236" t="s">
        <v>917</v>
      </c>
      <c r="N101" s="155">
        <v>3</v>
      </c>
      <c r="P101" s="146"/>
      <c r="R101" s="146"/>
      <c r="S101" s="195"/>
      <c r="T101" s="195"/>
    </row>
    <row r="102" spans="1:20" s="33" customFormat="1" x14ac:dyDescent="0.3">
      <c r="A102" s="157">
        <v>1</v>
      </c>
      <c r="B102" s="159">
        <v>20230123504</v>
      </c>
      <c r="C102" s="69">
        <v>25</v>
      </c>
      <c r="D102" s="65">
        <f>N102+P102+R102</f>
        <v>2</v>
      </c>
      <c r="E102" s="27" t="s">
        <v>328</v>
      </c>
      <c r="F102" s="19" t="s">
        <v>327</v>
      </c>
      <c r="G102" s="29" t="s">
        <v>13</v>
      </c>
      <c r="H102" s="174" t="s">
        <v>7</v>
      </c>
      <c r="I102" s="159" t="s">
        <v>12</v>
      </c>
      <c r="J102" s="26">
        <v>2014</v>
      </c>
      <c r="K102" s="27" t="s">
        <v>29</v>
      </c>
      <c r="L102" s="141">
        <f>IF(J102&gt;2010,1,IF(J102&gt;2006,0.3,4))</f>
        <v>1</v>
      </c>
      <c r="M102" s="236" t="s">
        <v>918</v>
      </c>
      <c r="N102" s="155">
        <v>2</v>
      </c>
      <c r="O102" s="1"/>
      <c r="P102" s="148"/>
      <c r="Q102" s="1"/>
      <c r="R102" s="148"/>
      <c r="S102" s="197"/>
      <c r="T102" s="197"/>
    </row>
    <row r="103" spans="1:20" s="33" customFormat="1" x14ac:dyDescent="0.3">
      <c r="A103" s="157"/>
      <c r="B103" s="159">
        <v>20230122629</v>
      </c>
      <c r="C103" s="162" t="s">
        <v>926</v>
      </c>
      <c r="D103" s="65">
        <f>N103+P103+R103</f>
        <v>0</v>
      </c>
      <c r="E103" s="27" t="s">
        <v>310</v>
      </c>
      <c r="F103" s="19" t="s">
        <v>309</v>
      </c>
      <c r="G103" s="29" t="s">
        <v>13</v>
      </c>
      <c r="H103" s="174" t="s">
        <v>7</v>
      </c>
      <c r="I103" s="159" t="s">
        <v>12</v>
      </c>
      <c r="J103" s="26">
        <v>2014</v>
      </c>
      <c r="K103" s="27" t="s">
        <v>29</v>
      </c>
      <c r="L103" s="141">
        <f>IF(J103&gt;2010,1,IF(J103&gt;2006,0.3,4))</f>
        <v>1</v>
      </c>
      <c r="M103" s="236" t="s">
        <v>914</v>
      </c>
      <c r="N103" s="155">
        <v>0</v>
      </c>
      <c r="O103" s="1"/>
      <c r="P103" s="148"/>
      <c r="Q103" s="1"/>
      <c r="R103" s="148"/>
      <c r="S103" s="197"/>
      <c r="T103" s="197"/>
    </row>
    <row r="104" spans="1:20" s="33" customFormat="1" hidden="1" x14ac:dyDescent="0.3">
      <c r="A104" s="67"/>
      <c r="B104" s="61">
        <v>20190002237</v>
      </c>
      <c r="C104" s="69"/>
      <c r="D104" s="65">
        <f>N104+P104+R104</f>
        <v>0</v>
      </c>
      <c r="E104" s="61" t="s">
        <v>209</v>
      </c>
      <c r="F104" s="64" t="s">
        <v>796</v>
      </c>
      <c r="G104" s="64" t="s">
        <v>683</v>
      </c>
      <c r="H104" s="167" t="s">
        <v>7</v>
      </c>
      <c r="I104" s="61" t="s">
        <v>12</v>
      </c>
      <c r="J104" s="82">
        <v>2013</v>
      </c>
      <c r="K104" s="68" t="s">
        <v>11</v>
      </c>
      <c r="L104" s="141">
        <f>IF(J104&gt;2010,1,IF(J104&gt;2006,0.3,4))</f>
        <v>1</v>
      </c>
      <c r="M104" s="90"/>
      <c r="N104" s="155"/>
      <c r="P104" s="146"/>
      <c r="R104" s="146"/>
      <c r="S104" s="195"/>
      <c r="T104" s="195"/>
    </row>
    <row r="105" spans="1:20" s="33" customFormat="1" hidden="1" x14ac:dyDescent="0.3">
      <c r="A105" s="67"/>
      <c r="B105" s="61">
        <v>20190002246</v>
      </c>
      <c r="C105" s="69"/>
      <c r="D105" s="65">
        <f>N105+P105+R105</f>
        <v>0</v>
      </c>
      <c r="E105" s="61" t="s">
        <v>769</v>
      </c>
      <c r="F105" s="64" t="s">
        <v>768</v>
      </c>
      <c r="G105" s="64" t="s">
        <v>683</v>
      </c>
      <c r="H105" s="167" t="s">
        <v>7</v>
      </c>
      <c r="I105" s="61" t="s">
        <v>12</v>
      </c>
      <c r="J105" s="82">
        <v>2013</v>
      </c>
      <c r="K105" s="61" t="s">
        <v>29</v>
      </c>
      <c r="L105" s="141">
        <f>IF(J105&gt;2010,1,IF(J105&gt;2006,0.3,4))</f>
        <v>1</v>
      </c>
      <c r="M105" s="90"/>
      <c r="N105" s="155"/>
      <c r="P105" s="146"/>
      <c r="R105" s="146"/>
      <c r="S105" s="195"/>
      <c r="T105" s="195"/>
    </row>
    <row r="106" spans="1:20" s="33" customFormat="1" hidden="1" x14ac:dyDescent="0.3">
      <c r="A106" s="67"/>
      <c r="B106" s="61">
        <v>20230120936</v>
      </c>
      <c r="C106" s="66"/>
      <c r="D106" s="65">
        <f>N106+P106+R106</f>
        <v>0</v>
      </c>
      <c r="E106" s="61" t="s">
        <v>730</v>
      </c>
      <c r="F106" s="64" t="s">
        <v>729</v>
      </c>
      <c r="G106" s="64" t="s">
        <v>683</v>
      </c>
      <c r="H106" s="167" t="s">
        <v>7</v>
      </c>
      <c r="I106" s="61" t="s">
        <v>12</v>
      </c>
      <c r="J106" s="82">
        <v>2014</v>
      </c>
      <c r="K106" s="61" t="s">
        <v>29</v>
      </c>
      <c r="L106" s="141">
        <f>IF(J106&gt;2010,1,IF(J106&gt;2006,0.3,4))</f>
        <v>1</v>
      </c>
      <c r="M106" s="90"/>
      <c r="N106" s="155"/>
      <c r="P106" s="146"/>
      <c r="R106" s="146"/>
      <c r="S106" s="195"/>
      <c r="T106" s="195"/>
    </row>
    <row r="107" spans="1:20" s="33" customFormat="1" hidden="1" x14ac:dyDescent="0.3">
      <c r="A107" s="67"/>
      <c r="B107" s="61">
        <v>20220104196</v>
      </c>
      <c r="C107" s="66"/>
      <c r="D107" s="65">
        <f>N107+P107+R107</f>
        <v>0</v>
      </c>
      <c r="E107" s="61" t="s">
        <v>673</v>
      </c>
      <c r="F107" s="64" t="s">
        <v>672</v>
      </c>
      <c r="G107" s="64" t="s">
        <v>580</v>
      </c>
      <c r="H107" s="167" t="s">
        <v>7</v>
      </c>
      <c r="I107" s="61" t="s">
        <v>12</v>
      </c>
      <c r="J107" s="82">
        <v>2014</v>
      </c>
      <c r="K107" s="61" t="s">
        <v>29</v>
      </c>
      <c r="L107" s="141">
        <f>IF(J107&gt;2010,1,IF(J107&gt;2006,0.3,4))</f>
        <v>1</v>
      </c>
      <c r="M107" s="90"/>
      <c r="N107" s="155"/>
      <c r="P107" s="146"/>
      <c r="R107" s="146"/>
      <c r="S107" s="195"/>
      <c r="T107" s="195"/>
    </row>
    <row r="108" spans="1:20" s="33" customFormat="1" hidden="1" x14ac:dyDescent="0.3">
      <c r="A108" s="67"/>
      <c r="B108" s="61">
        <v>20210079604</v>
      </c>
      <c r="C108" s="66"/>
      <c r="D108" s="65">
        <f>N108+P108+R108</f>
        <v>0</v>
      </c>
      <c r="E108" s="61" t="s">
        <v>328</v>
      </c>
      <c r="F108" s="64" t="s">
        <v>665</v>
      </c>
      <c r="G108" s="64" t="s">
        <v>580</v>
      </c>
      <c r="H108" s="167" t="s">
        <v>7</v>
      </c>
      <c r="I108" s="61" t="s">
        <v>12</v>
      </c>
      <c r="J108" s="82">
        <v>2013</v>
      </c>
      <c r="K108" s="61" t="s">
        <v>29</v>
      </c>
      <c r="L108" s="141">
        <f>IF(J108&gt;2010,1,IF(J108&gt;2006,0.3,4))</f>
        <v>1</v>
      </c>
      <c r="M108" s="90"/>
      <c r="N108" s="155"/>
      <c r="P108" s="146"/>
      <c r="R108" s="146"/>
      <c r="S108" s="195"/>
      <c r="T108" s="195"/>
    </row>
    <row r="109" spans="1:20" s="33" customFormat="1" hidden="1" x14ac:dyDescent="0.3">
      <c r="A109" s="67"/>
      <c r="B109" s="61">
        <v>20200031066</v>
      </c>
      <c r="C109" s="69"/>
      <c r="D109" s="65">
        <f>N109+P109+R109</f>
        <v>0</v>
      </c>
      <c r="E109" s="61" t="s">
        <v>655</v>
      </c>
      <c r="F109" s="64" t="s">
        <v>654</v>
      </c>
      <c r="G109" s="64" t="s">
        <v>580</v>
      </c>
      <c r="H109" s="167" t="s">
        <v>7</v>
      </c>
      <c r="I109" s="61" t="s">
        <v>12</v>
      </c>
      <c r="J109" s="82">
        <v>2013</v>
      </c>
      <c r="K109" s="61" t="s">
        <v>29</v>
      </c>
      <c r="L109" s="141">
        <f>IF(J109&gt;2010,1,IF(J109&gt;2006,0.3,4))</f>
        <v>1</v>
      </c>
      <c r="M109" s="90"/>
      <c r="N109" s="155"/>
      <c r="P109" s="146"/>
      <c r="R109" s="146"/>
      <c r="S109" s="195"/>
      <c r="T109" s="195"/>
    </row>
    <row r="110" spans="1:20" s="33" customFormat="1" hidden="1" x14ac:dyDescent="0.3">
      <c r="A110" s="67"/>
      <c r="B110" s="61">
        <v>20220094747</v>
      </c>
      <c r="C110" s="69"/>
      <c r="D110" s="65">
        <f>N110+P110+R110</f>
        <v>0</v>
      </c>
      <c r="E110" s="61" t="s">
        <v>643</v>
      </c>
      <c r="F110" s="64" t="s">
        <v>642</v>
      </c>
      <c r="G110" s="64" t="s">
        <v>580</v>
      </c>
      <c r="H110" s="167" t="s">
        <v>7</v>
      </c>
      <c r="I110" s="61" t="s">
        <v>12</v>
      </c>
      <c r="J110" s="82">
        <v>2014</v>
      </c>
      <c r="K110" s="61" t="s">
        <v>29</v>
      </c>
      <c r="L110" s="141">
        <f>IF(J110&gt;2010,1,IF(J110&gt;2006,0.3,4))</f>
        <v>1</v>
      </c>
      <c r="M110" s="90"/>
      <c r="N110" s="155"/>
      <c r="P110" s="146"/>
      <c r="R110" s="146"/>
      <c r="S110" s="195"/>
      <c r="T110" s="195"/>
    </row>
    <row r="111" spans="1:20" s="33" customFormat="1" hidden="1" x14ac:dyDescent="0.3">
      <c r="A111" s="67"/>
      <c r="B111" s="172">
        <v>20230126822</v>
      </c>
      <c r="C111" s="69"/>
      <c r="D111" s="65">
        <f>N111+P111+R111</f>
        <v>0</v>
      </c>
      <c r="E111" s="80" t="s">
        <v>557</v>
      </c>
      <c r="F111" s="79" t="s">
        <v>556</v>
      </c>
      <c r="G111" s="64" t="s">
        <v>381</v>
      </c>
      <c r="H111" s="167" t="s">
        <v>7</v>
      </c>
      <c r="I111" s="71" t="s">
        <v>12</v>
      </c>
      <c r="J111" s="81">
        <v>2014</v>
      </c>
      <c r="K111" s="61" t="s">
        <v>29</v>
      </c>
      <c r="L111" s="141">
        <f>IF(J111&gt;2010,1,IF(J111&gt;2006,0.3,4))</f>
        <v>1</v>
      </c>
      <c r="M111" s="90"/>
      <c r="N111" s="155"/>
      <c r="P111" s="146"/>
      <c r="R111" s="146"/>
      <c r="S111" s="195"/>
      <c r="T111" s="195"/>
    </row>
    <row r="112" spans="1:20" s="33" customFormat="1" hidden="1" x14ac:dyDescent="0.3">
      <c r="A112" s="67"/>
      <c r="B112" s="172">
        <v>20230124043</v>
      </c>
      <c r="C112" s="69"/>
      <c r="D112" s="65">
        <f>N112+P112+R112</f>
        <v>0</v>
      </c>
      <c r="E112" s="80" t="s">
        <v>367</v>
      </c>
      <c r="F112" s="79" t="s">
        <v>550</v>
      </c>
      <c r="G112" s="64" t="s">
        <v>381</v>
      </c>
      <c r="H112" s="167" t="s">
        <v>7</v>
      </c>
      <c r="I112" s="71" t="s">
        <v>12</v>
      </c>
      <c r="J112" s="81">
        <v>2014</v>
      </c>
      <c r="K112" s="61" t="s">
        <v>29</v>
      </c>
      <c r="L112" s="141">
        <f>IF(J112&gt;2010,1,IF(J112&gt;2006,0.3,4))</f>
        <v>1</v>
      </c>
      <c r="M112" s="90"/>
      <c r="N112" s="155"/>
      <c r="P112" s="146"/>
      <c r="R112" s="146"/>
      <c r="S112" s="195"/>
      <c r="T112" s="195"/>
    </row>
    <row r="113" spans="1:20" s="33" customFormat="1" hidden="1" x14ac:dyDescent="0.3">
      <c r="A113" s="77"/>
      <c r="B113" s="164">
        <v>20230120571</v>
      </c>
      <c r="C113" s="66"/>
      <c r="D113" s="65">
        <f>N113+P113+R113</f>
        <v>0</v>
      </c>
      <c r="E113" s="76" t="s">
        <v>518</v>
      </c>
      <c r="F113" s="75" t="s">
        <v>517</v>
      </c>
      <c r="G113" s="75" t="s">
        <v>381</v>
      </c>
      <c r="H113" s="167" t="s">
        <v>7</v>
      </c>
      <c r="I113" s="73" t="s">
        <v>12</v>
      </c>
      <c r="J113" s="74">
        <v>2013</v>
      </c>
      <c r="K113" s="61" t="s">
        <v>29</v>
      </c>
      <c r="L113" s="141">
        <f>IF(J113&gt;2010,1,IF(J113&gt;2006,0.3,4))</f>
        <v>1</v>
      </c>
      <c r="M113" s="90"/>
      <c r="N113" s="155"/>
      <c r="P113" s="146"/>
      <c r="R113" s="146"/>
      <c r="S113" s="195"/>
      <c r="T113" s="195"/>
    </row>
    <row r="114" spans="1:20" s="33" customFormat="1" hidden="1" x14ac:dyDescent="0.3">
      <c r="A114" s="67"/>
      <c r="B114" s="172">
        <v>20200038087</v>
      </c>
      <c r="C114" s="69"/>
      <c r="D114" s="65">
        <f>N114+P114+R114</f>
        <v>0</v>
      </c>
      <c r="E114" s="80" t="s">
        <v>478</v>
      </c>
      <c r="F114" s="79" t="s">
        <v>477</v>
      </c>
      <c r="G114" s="64" t="s">
        <v>381</v>
      </c>
      <c r="H114" s="167" t="s">
        <v>7</v>
      </c>
      <c r="I114" s="71" t="s">
        <v>30</v>
      </c>
      <c r="J114" s="62">
        <v>2012</v>
      </c>
      <c r="K114" s="70" t="s">
        <v>29</v>
      </c>
      <c r="L114" s="141">
        <f>IF(J114&gt;2010,1,IF(J114&gt;2006,0.3,4))</f>
        <v>1</v>
      </c>
      <c r="M114" s="90"/>
      <c r="N114" s="155"/>
      <c r="P114" s="146"/>
      <c r="R114" s="146"/>
      <c r="S114" s="195"/>
      <c r="T114" s="195"/>
    </row>
    <row r="115" spans="1:20" s="33" customFormat="1" hidden="1" x14ac:dyDescent="0.3">
      <c r="A115" s="67"/>
      <c r="B115" s="172">
        <v>20210058442</v>
      </c>
      <c r="C115" s="69"/>
      <c r="D115" s="65">
        <f>N115+P115+R115</f>
        <v>0</v>
      </c>
      <c r="E115" s="80" t="s">
        <v>472</v>
      </c>
      <c r="F115" s="79" t="s">
        <v>471</v>
      </c>
      <c r="G115" s="64" t="s">
        <v>381</v>
      </c>
      <c r="H115" s="167" t="s">
        <v>7</v>
      </c>
      <c r="I115" s="71" t="s">
        <v>12</v>
      </c>
      <c r="J115" s="81">
        <v>2013</v>
      </c>
      <c r="K115" s="61" t="s">
        <v>29</v>
      </c>
      <c r="L115" s="141">
        <f>IF(J115&gt;2010,1,IF(J115&gt;2006,0.3,4))</f>
        <v>1</v>
      </c>
      <c r="M115" s="90"/>
      <c r="N115" s="155"/>
      <c r="P115" s="146"/>
      <c r="R115" s="146"/>
      <c r="S115" s="195"/>
      <c r="T115" s="195"/>
    </row>
    <row r="116" spans="1:20" s="33" customFormat="1" hidden="1" x14ac:dyDescent="0.3">
      <c r="A116" s="67"/>
      <c r="B116" s="172">
        <v>20210062389</v>
      </c>
      <c r="C116" s="69"/>
      <c r="D116" s="65">
        <f>N116+P116+R116</f>
        <v>0</v>
      </c>
      <c r="E116" s="80" t="s">
        <v>83</v>
      </c>
      <c r="F116" s="79" t="s">
        <v>432</v>
      </c>
      <c r="G116" s="64" t="s">
        <v>381</v>
      </c>
      <c r="H116" s="167" t="s">
        <v>7</v>
      </c>
      <c r="I116" s="71" t="s">
        <v>12</v>
      </c>
      <c r="J116" s="81">
        <v>2014</v>
      </c>
      <c r="K116" s="61" t="s">
        <v>29</v>
      </c>
      <c r="L116" s="141">
        <f>IF(J116&gt;2010,1,IF(J116&gt;2006,0.3,4))</f>
        <v>1</v>
      </c>
      <c r="M116" s="90"/>
      <c r="N116" s="155"/>
      <c r="P116" s="146"/>
      <c r="R116" s="146"/>
      <c r="S116" s="195"/>
      <c r="T116" s="195"/>
    </row>
    <row r="117" spans="1:20" s="33" customFormat="1" hidden="1" x14ac:dyDescent="0.3">
      <c r="A117" s="67"/>
      <c r="B117" s="172">
        <v>20230120838</v>
      </c>
      <c r="C117" s="72"/>
      <c r="D117" s="65">
        <f>N117+P117+R117</f>
        <v>0</v>
      </c>
      <c r="E117" s="80" t="s">
        <v>427</v>
      </c>
      <c r="F117" s="79" t="s">
        <v>426</v>
      </c>
      <c r="G117" s="64" t="s">
        <v>381</v>
      </c>
      <c r="H117" s="167" t="s">
        <v>7</v>
      </c>
      <c r="I117" s="71" t="s">
        <v>12</v>
      </c>
      <c r="J117" s="81">
        <v>2014</v>
      </c>
      <c r="K117" s="61" t="s">
        <v>29</v>
      </c>
      <c r="L117" s="141">
        <f>IF(J117&gt;2010,1,IF(J117&gt;2006,0.3,4))</f>
        <v>1</v>
      </c>
      <c r="M117" s="90"/>
      <c r="N117" s="155"/>
      <c r="P117" s="146"/>
      <c r="R117" s="146"/>
      <c r="S117" s="195"/>
      <c r="T117" s="195"/>
    </row>
    <row r="118" spans="1:20" s="33" customFormat="1" hidden="1" x14ac:dyDescent="0.3">
      <c r="A118" s="67"/>
      <c r="B118" s="173">
        <v>20210058459</v>
      </c>
      <c r="C118" s="69"/>
      <c r="D118" s="65">
        <f>N118+P118+R118</f>
        <v>0</v>
      </c>
      <c r="E118" s="80" t="s">
        <v>421</v>
      </c>
      <c r="F118" s="79" t="s">
        <v>420</v>
      </c>
      <c r="G118" s="64" t="s">
        <v>381</v>
      </c>
      <c r="H118" s="167" t="s">
        <v>7</v>
      </c>
      <c r="I118" s="71" t="s">
        <v>12</v>
      </c>
      <c r="J118" s="62">
        <v>2013</v>
      </c>
      <c r="K118" s="61" t="s">
        <v>29</v>
      </c>
      <c r="L118" s="141">
        <f>IF(J118&gt;2010,1,IF(J118&gt;2006,0.3,4))</f>
        <v>1</v>
      </c>
      <c r="M118" s="90"/>
      <c r="N118" s="155"/>
      <c r="P118" s="146"/>
      <c r="R118" s="146"/>
      <c r="S118" s="195"/>
      <c r="T118" s="195"/>
    </row>
    <row r="119" spans="1:20" s="33" customFormat="1" hidden="1" x14ac:dyDescent="0.3">
      <c r="A119" s="77"/>
      <c r="B119" s="164">
        <v>20190004469</v>
      </c>
      <c r="C119" s="66"/>
      <c r="D119" s="65">
        <f>N119+P119+R119</f>
        <v>0</v>
      </c>
      <c r="E119" s="76" t="s">
        <v>408</v>
      </c>
      <c r="F119" s="75" t="s">
        <v>407</v>
      </c>
      <c r="G119" s="75" t="s">
        <v>381</v>
      </c>
      <c r="H119" s="167" t="s">
        <v>7</v>
      </c>
      <c r="I119" s="73" t="s">
        <v>12</v>
      </c>
      <c r="J119" s="74">
        <v>2013</v>
      </c>
      <c r="K119" s="61" t="s">
        <v>29</v>
      </c>
      <c r="L119" s="141">
        <f>IF(J119&gt;2010,1,IF(J119&gt;2006,0.3,4))</f>
        <v>1</v>
      </c>
      <c r="M119" s="90"/>
      <c r="N119" s="155"/>
      <c r="P119" s="146"/>
      <c r="R119" s="146"/>
      <c r="S119" s="195"/>
      <c r="T119" s="195"/>
    </row>
    <row r="120" spans="1:20" s="33" customFormat="1" hidden="1" x14ac:dyDescent="0.3">
      <c r="A120" s="67"/>
      <c r="B120" s="163">
        <v>20230121099</v>
      </c>
      <c r="C120" s="66"/>
      <c r="D120" s="65">
        <f>N120+P120+R120</f>
        <v>0</v>
      </c>
      <c r="E120" s="61" t="s">
        <v>385</v>
      </c>
      <c r="F120" s="64" t="s">
        <v>384</v>
      </c>
      <c r="G120" s="64" t="s">
        <v>381</v>
      </c>
      <c r="H120" s="167" t="s">
        <v>7</v>
      </c>
      <c r="I120" s="61" t="s">
        <v>30</v>
      </c>
      <c r="J120" s="62">
        <v>2011</v>
      </c>
      <c r="K120" s="61" t="s">
        <v>29</v>
      </c>
      <c r="L120" s="141">
        <f>IF(J120&gt;2010,1,IF(J120&gt;2006,0.3,4))</f>
        <v>1</v>
      </c>
      <c r="M120" s="90"/>
      <c r="N120" s="155"/>
      <c r="P120" s="146"/>
      <c r="R120" s="146"/>
      <c r="S120" s="195"/>
      <c r="T120" s="195"/>
    </row>
    <row r="121" spans="1:20" s="33" customFormat="1" hidden="1" x14ac:dyDescent="0.3">
      <c r="A121" s="157"/>
      <c r="B121" s="159">
        <v>20220090017</v>
      </c>
      <c r="C121" s="162"/>
      <c r="D121" s="65">
        <f>N121+P121+R121</f>
        <v>0</v>
      </c>
      <c r="E121" s="27" t="s">
        <v>380</v>
      </c>
      <c r="F121" s="19" t="s">
        <v>379</v>
      </c>
      <c r="G121" s="29" t="s">
        <v>13</v>
      </c>
      <c r="H121" s="174" t="s">
        <v>7</v>
      </c>
      <c r="I121" s="27" t="s">
        <v>12</v>
      </c>
      <c r="J121" s="26">
        <v>2013</v>
      </c>
      <c r="K121" s="27" t="s">
        <v>29</v>
      </c>
      <c r="L121" s="141">
        <f>IF(J121&gt;2010,1,IF(J121&gt;2006,0.3,4))</f>
        <v>1</v>
      </c>
      <c r="M121" s="90"/>
      <c r="N121" s="155"/>
      <c r="O121" s="2"/>
      <c r="P121" s="7"/>
      <c r="Q121" s="2"/>
      <c r="R121" s="7"/>
      <c r="S121" s="218"/>
      <c r="T121" s="218"/>
    </row>
    <row r="122" spans="1:20" s="33" customFormat="1" hidden="1" x14ac:dyDescent="0.3">
      <c r="A122" s="158"/>
      <c r="B122" s="159">
        <v>20210058784</v>
      </c>
      <c r="C122" s="162"/>
      <c r="D122" s="65">
        <f>N122+P122+R122</f>
        <v>0</v>
      </c>
      <c r="E122" s="27" t="s">
        <v>352</v>
      </c>
      <c r="F122" s="19" t="s">
        <v>368</v>
      </c>
      <c r="G122" s="29" t="s">
        <v>13</v>
      </c>
      <c r="H122" s="174" t="s">
        <v>7</v>
      </c>
      <c r="I122" s="27" t="s">
        <v>12</v>
      </c>
      <c r="J122" s="26">
        <v>2013</v>
      </c>
      <c r="K122" s="27" t="s">
        <v>29</v>
      </c>
      <c r="L122" s="141">
        <f>IF(J122&gt;2010,1,IF(J122&gt;2006,0.3,4))</f>
        <v>1</v>
      </c>
      <c r="M122" s="90"/>
      <c r="N122" s="155"/>
      <c r="O122" s="2"/>
      <c r="P122" s="7"/>
      <c r="Q122" s="2"/>
      <c r="R122" s="7"/>
      <c r="S122" s="218"/>
      <c r="T122" s="218"/>
    </row>
    <row r="123" spans="1:20" s="33" customFormat="1" hidden="1" x14ac:dyDescent="0.3">
      <c r="A123" s="157"/>
      <c r="B123" s="159">
        <v>20220089943</v>
      </c>
      <c r="C123" s="162"/>
      <c r="D123" s="65">
        <f>N123+P123+R123</f>
        <v>0</v>
      </c>
      <c r="E123" s="27" t="s">
        <v>367</v>
      </c>
      <c r="F123" s="19" t="s">
        <v>366</v>
      </c>
      <c r="G123" s="29" t="s">
        <v>13</v>
      </c>
      <c r="H123" s="174" t="s">
        <v>7</v>
      </c>
      <c r="I123" s="27" t="s">
        <v>12</v>
      </c>
      <c r="J123" s="26">
        <v>2013</v>
      </c>
      <c r="K123" s="27" t="s">
        <v>29</v>
      </c>
      <c r="L123" s="141">
        <f>IF(J123&gt;2010,1,IF(J123&gt;2006,0.3,4))</f>
        <v>1</v>
      </c>
      <c r="M123" s="90"/>
      <c r="N123" s="155"/>
      <c r="O123" s="1"/>
      <c r="P123" s="148"/>
      <c r="Q123" s="1"/>
      <c r="R123" s="148"/>
      <c r="S123" s="197"/>
      <c r="T123" s="197"/>
    </row>
    <row r="124" spans="1:20" s="33" customFormat="1" hidden="1" x14ac:dyDescent="0.3">
      <c r="A124" s="157"/>
      <c r="B124" s="159">
        <v>20220091689</v>
      </c>
      <c r="C124" s="162"/>
      <c r="D124" s="65">
        <f>N124+P124+R124</f>
        <v>0</v>
      </c>
      <c r="E124" s="27" t="s">
        <v>330</v>
      </c>
      <c r="F124" s="19" t="s">
        <v>329</v>
      </c>
      <c r="G124" s="29" t="s">
        <v>13</v>
      </c>
      <c r="H124" s="174" t="s">
        <v>7</v>
      </c>
      <c r="I124" s="27" t="s">
        <v>12</v>
      </c>
      <c r="J124" s="26">
        <v>2014</v>
      </c>
      <c r="K124" s="27" t="s">
        <v>29</v>
      </c>
      <c r="L124" s="141">
        <f>IF(J124&gt;2010,1,IF(J124&gt;2006,0.3,4))</f>
        <v>1</v>
      </c>
      <c r="M124" s="90"/>
      <c r="N124" s="155"/>
      <c r="O124" s="1"/>
      <c r="P124" s="148"/>
      <c r="Q124" s="1"/>
      <c r="R124" s="148"/>
      <c r="S124" s="197"/>
      <c r="T124" s="197"/>
    </row>
    <row r="125" spans="1:20" s="33" customFormat="1" hidden="1" x14ac:dyDescent="0.3">
      <c r="A125" s="157">
        <v>1</v>
      </c>
      <c r="B125" s="159">
        <v>20190001930</v>
      </c>
      <c r="C125" s="162"/>
      <c r="D125" s="65">
        <f>N125+P125+R125</f>
        <v>0</v>
      </c>
      <c r="E125" s="27" t="s">
        <v>312</v>
      </c>
      <c r="F125" s="19" t="s">
        <v>326</v>
      </c>
      <c r="G125" s="29" t="s">
        <v>13</v>
      </c>
      <c r="H125" s="174" t="s">
        <v>7</v>
      </c>
      <c r="I125" s="27" t="s">
        <v>12</v>
      </c>
      <c r="J125" s="26">
        <v>2013</v>
      </c>
      <c r="K125" s="27" t="s">
        <v>29</v>
      </c>
      <c r="L125" s="141">
        <f>IF(J125&gt;2010,1,IF(J125&gt;2006,0.3,4))</f>
        <v>1</v>
      </c>
      <c r="M125" s="90"/>
      <c r="N125" s="155"/>
      <c r="O125" s="2"/>
      <c r="P125" s="7"/>
      <c r="Q125" s="2"/>
      <c r="R125" s="7"/>
      <c r="S125" s="218"/>
      <c r="T125" s="218"/>
    </row>
    <row r="126" spans="1:20" s="33" customFormat="1" hidden="1" x14ac:dyDescent="0.3">
      <c r="A126" s="157"/>
      <c r="B126" s="159">
        <v>20230123127</v>
      </c>
      <c r="C126" s="162"/>
      <c r="D126" s="65">
        <f>N126+P126+R126</f>
        <v>0</v>
      </c>
      <c r="E126" s="27" t="s">
        <v>320</v>
      </c>
      <c r="F126" s="19" t="s">
        <v>325</v>
      </c>
      <c r="G126" s="29" t="s">
        <v>13</v>
      </c>
      <c r="H126" s="174" t="s">
        <v>7</v>
      </c>
      <c r="I126" s="27" t="s">
        <v>12</v>
      </c>
      <c r="J126" s="26">
        <v>2014</v>
      </c>
      <c r="K126" s="27" t="s">
        <v>29</v>
      </c>
      <c r="L126" s="141">
        <f>IF(J126&gt;2010,1,IF(J126&gt;2006,0.3,4))</f>
        <v>1</v>
      </c>
      <c r="M126" s="90"/>
      <c r="N126" s="155"/>
      <c r="O126" s="2"/>
      <c r="P126" s="7"/>
      <c r="Q126" s="2"/>
      <c r="R126" s="7"/>
      <c r="S126" s="218"/>
      <c r="T126" s="218"/>
    </row>
    <row r="127" spans="1:20" s="33" customFormat="1" hidden="1" x14ac:dyDescent="0.3">
      <c r="A127" s="157"/>
      <c r="B127" s="159">
        <v>20210059518</v>
      </c>
      <c r="C127" s="162"/>
      <c r="D127" s="65">
        <f>N127+P127+R127</f>
        <v>0</v>
      </c>
      <c r="E127" s="27" t="s">
        <v>184</v>
      </c>
      <c r="F127" s="19" t="s">
        <v>183</v>
      </c>
      <c r="G127" s="29" t="s">
        <v>13</v>
      </c>
      <c r="H127" s="174" t="s">
        <v>7</v>
      </c>
      <c r="I127" s="27" t="s">
        <v>12</v>
      </c>
      <c r="J127" s="26">
        <v>2014</v>
      </c>
      <c r="K127" s="27" t="s">
        <v>29</v>
      </c>
      <c r="L127" s="141">
        <f>IF(J127&gt;2010,1,IF(J127&gt;2006,0.3,4))</f>
        <v>1</v>
      </c>
      <c r="M127" s="90"/>
      <c r="N127" s="155"/>
      <c r="O127" s="1"/>
      <c r="P127" s="148"/>
      <c r="Q127" s="1"/>
      <c r="R127" s="148"/>
      <c r="S127" s="197"/>
      <c r="T127" s="197"/>
    </row>
    <row r="128" spans="1:20" s="33" customFormat="1" hidden="1" x14ac:dyDescent="0.3">
      <c r="A128" s="157"/>
      <c r="B128" s="159">
        <v>20210059011</v>
      </c>
      <c r="C128" s="162"/>
      <c r="D128" s="65">
        <f>N128+P128+R128</f>
        <v>0</v>
      </c>
      <c r="E128" s="27" t="s">
        <v>131</v>
      </c>
      <c r="F128" s="19" t="s">
        <v>130</v>
      </c>
      <c r="G128" s="29" t="s">
        <v>13</v>
      </c>
      <c r="H128" s="174" t="s">
        <v>7</v>
      </c>
      <c r="I128" s="27" t="s">
        <v>12</v>
      </c>
      <c r="J128" s="26">
        <v>2013</v>
      </c>
      <c r="K128" s="27" t="s">
        <v>29</v>
      </c>
      <c r="L128" s="141">
        <f>IF(J128&gt;2010,1,IF(J128&gt;2006,0.3,4))</f>
        <v>1</v>
      </c>
      <c r="M128" s="90"/>
      <c r="N128" s="155"/>
      <c r="O128" s="2"/>
      <c r="P128" s="7"/>
      <c r="Q128" s="2"/>
      <c r="R128" s="7"/>
      <c r="S128" s="218"/>
      <c r="T128" s="218"/>
    </row>
    <row r="129" spans="1:20" s="33" customFormat="1" hidden="1" x14ac:dyDescent="0.3">
      <c r="A129" s="157"/>
      <c r="B129" s="159">
        <v>20230122868</v>
      </c>
      <c r="C129" s="162"/>
      <c r="D129" s="65">
        <f>N129+P129+R129</f>
        <v>0</v>
      </c>
      <c r="E129" s="27" t="s">
        <v>85</v>
      </c>
      <c r="F129" s="19" t="s">
        <v>84</v>
      </c>
      <c r="G129" s="29" t="s">
        <v>13</v>
      </c>
      <c r="H129" s="174" t="s">
        <v>7</v>
      </c>
      <c r="I129" s="27" t="s">
        <v>12</v>
      </c>
      <c r="J129" s="26">
        <v>2013</v>
      </c>
      <c r="K129" s="27" t="s">
        <v>29</v>
      </c>
      <c r="L129" s="141">
        <f>IF(J129&gt;2010,1,IF(J129&gt;2006,0.3,4))</f>
        <v>1</v>
      </c>
      <c r="M129" s="90"/>
      <c r="N129" s="155"/>
      <c r="O129" s="1"/>
      <c r="P129" s="148"/>
      <c r="Q129" s="1"/>
      <c r="R129" s="148"/>
      <c r="S129" s="197"/>
      <c r="T129" s="197"/>
    </row>
    <row r="130" spans="1:20" s="33" customFormat="1" hidden="1" x14ac:dyDescent="0.3">
      <c r="A130" s="157"/>
      <c r="B130" s="159">
        <v>20230125440</v>
      </c>
      <c r="C130" s="162"/>
      <c r="D130" s="65">
        <f>N130+P130+R130</f>
        <v>0</v>
      </c>
      <c r="E130" s="27" t="s">
        <v>76</v>
      </c>
      <c r="F130" s="19" t="s">
        <v>75</v>
      </c>
      <c r="G130" s="29" t="s">
        <v>13</v>
      </c>
      <c r="H130" s="174" t="s">
        <v>7</v>
      </c>
      <c r="I130" s="27" t="s">
        <v>12</v>
      </c>
      <c r="J130" s="26">
        <v>2014</v>
      </c>
      <c r="K130" s="27" t="s">
        <v>29</v>
      </c>
      <c r="L130" s="141">
        <f>IF(J130&gt;2010,1,IF(J130&gt;2006,0.3,4))</f>
        <v>1</v>
      </c>
      <c r="M130" s="90"/>
      <c r="N130" s="155"/>
      <c r="O130" s="1"/>
      <c r="P130" s="148"/>
      <c r="Q130" s="1"/>
      <c r="R130" s="148"/>
      <c r="S130" s="197"/>
      <c r="T130" s="197"/>
    </row>
    <row r="131" spans="1:20" s="33" customFormat="1" hidden="1" x14ac:dyDescent="0.3">
      <c r="A131" s="157"/>
      <c r="B131" s="159">
        <v>20230123164</v>
      </c>
      <c r="C131" s="162"/>
      <c r="D131" s="65">
        <f>N131+P131+R131</f>
        <v>0</v>
      </c>
      <c r="E131" s="27" t="s">
        <v>68</v>
      </c>
      <c r="F131" s="19" t="s">
        <v>67</v>
      </c>
      <c r="G131" s="29" t="s">
        <v>13</v>
      </c>
      <c r="H131" s="174" t="s">
        <v>7</v>
      </c>
      <c r="I131" s="27" t="s">
        <v>12</v>
      </c>
      <c r="J131" s="26">
        <v>2014</v>
      </c>
      <c r="K131" s="27" t="s">
        <v>29</v>
      </c>
      <c r="L131" s="141">
        <f>IF(J131&gt;2010,1,IF(J131&gt;2006,0.3,4))</f>
        <v>1</v>
      </c>
      <c r="M131" s="90"/>
      <c r="N131" s="155"/>
      <c r="O131" s="1"/>
      <c r="P131" s="148"/>
      <c r="Q131" s="1"/>
      <c r="R131" s="148"/>
      <c r="S131" s="197"/>
      <c r="T131" s="197"/>
    </row>
    <row r="132" spans="1:20" s="33" customFormat="1" hidden="1" x14ac:dyDescent="0.3">
      <c r="A132" s="176"/>
      <c r="B132" s="178">
        <v>20230139855</v>
      </c>
      <c r="C132" s="181"/>
      <c r="D132" s="65">
        <f>N132+P132+R132</f>
        <v>0</v>
      </c>
      <c r="E132" s="39" t="s">
        <v>40</v>
      </c>
      <c r="F132" s="41" t="s">
        <v>39</v>
      </c>
      <c r="G132" s="42" t="s">
        <v>13</v>
      </c>
      <c r="H132" s="186" t="s">
        <v>7</v>
      </c>
      <c r="I132" s="39" t="s">
        <v>12</v>
      </c>
      <c r="J132" s="40">
        <v>2014</v>
      </c>
      <c r="K132" s="39" t="s">
        <v>29</v>
      </c>
      <c r="L132" s="231">
        <f>IF(J132&gt;2010,1,IF(J132&gt;2006,0.3,4))</f>
        <v>1</v>
      </c>
      <c r="M132" s="232"/>
      <c r="N132" s="233"/>
      <c r="O132" s="38"/>
      <c r="P132" s="151"/>
      <c r="Q132" s="38"/>
      <c r="R132" s="151"/>
      <c r="S132" s="197"/>
      <c r="T132" s="197"/>
    </row>
    <row r="133" spans="1:20" s="324" customFormat="1" x14ac:dyDescent="0.3">
      <c r="A133" s="321"/>
      <c r="B133" s="338">
        <v>20210081597</v>
      </c>
      <c r="C133" s="339">
        <v>1</v>
      </c>
      <c r="D133" s="311">
        <f>N133+P133+R133</f>
        <v>22</v>
      </c>
      <c r="E133" s="338" t="s">
        <v>543</v>
      </c>
      <c r="F133" s="340" t="s">
        <v>542</v>
      </c>
      <c r="G133" s="324" t="s">
        <v>381</v>
      </c>
      <c r="H133" s="314" t="s">
        <v>6</v>
      </c>
      <c r="I133" s="341" t="s">
        <v>30</v>
      </c>
      <c r="J133" s="342">
        <v>2009</v>
      </c>
      <c r="K133" s="70" t="s">
        <v>29</v>
      </c>
      <c r="L133" s="141">
        <f>IF(J133&gt;2010,1,IF(J133&gt;2006,0.3,4))</f>
        <v>0.3</v>
      </c>
      <c r="M133" s="339">
        <v>1</v>
      </c>
      <c r="N133" s="311">
        <v>22</v>
      </c>
      <c r="P133" s="343"/>
      <c r="R133" s="343"/>
    </row>
    <row r="134" spans="1:20" s="248" customFormat="1" x14ac:dyDescent="0.3">
      <c r="A134" s="251"/>
      <c r="B134" s="252">
        <v>20180002428</v>
      </c>
      <c r="C134" s="253">
        <v>2</v>
      </c>
      <c r="D134" s="246">
        <f>N134+P134+R134</f>
        <v>18</v>
      </c>
      <c r="E134" s="254" t="s">
        <v>316</v>
      </c>
      <c r="F134" s="255" t="s">
        <v>315</v>
      </c>
      <c r="G134" s="255" t="s">
        <v>13</v>
      </c>
      <c r="H134" s="255" t="s">
        <v>6</v>
      </c>
      <c r="I134" s="252" t="s">
        <v>30</v>
      </c>
      <c r="J134" s="257">
        <v>2011</v>
      </c>
      <c r="K134" s="34" t="s">
        <v>11</v>
      </c>
      <c r="L134" s="141">
        <f>IF(J134&gt;2010,1,IF(J134&gt;2006,0.3,4))</f>
        <v>1</v>
      </c>
      <c r="M134" s="245">
        <v>2</v>
      </c>
      <c r="N134" s="246">
        <v>18</v>
      </c>
      <c r="O134" s="272"/>
      <c r="P134" s="273"/>
      <c r="Q134" s="272"/>
      <c r="R134" s="273"/>
      <c r="S134" s="274"/>
      <c r="T134" s="274"/>
    </row>
    <row r="135" spans="1:20" s="248" customFormat="1" x14ac:dyDescent="0.3">
      <c r="A135" s="243"/>
      <c r="B135" s="124">
        <v>20170016962</v>
      </c>
      <c r="C135" s="245">
        <v>3</v>
      </c>
      <c r="D135" s="246">
        <f>N135+P135+R135</f>
        <v>15</v>
      </c>
      <c r="E135" s="124" t="s">
        <v>554</v>
      </c>
      <c r="F135" s="248" t="s">
        <v>875</v>
      </c>
      <c r="G135" s="248" t="s">
        <v>683</v>
      </c>
      <c r="H135" s="255" t="s">
        <v>6</v>
      </c>
      <c r="I135" s="265" t="s">
        <v>30</v>
      </c>
      <c r="J135" s="268">
        <v>2011</v>
      </c>
      <c r="K135" s="61" t="s">
        <v>11</v>
      </c>
      <c r="L135" s="141">
        <f>IF(J135&gt;2010,1,IF(J135&gt;2006,0.3,4))</f>
        <v>1</v>
      </c>
      <c r="M135" s="245">
        <v>3</v>
      </c>
      <c r="N135" s="246">
        <v>15</v>
      </c>
      <c r="P135" s="270"/>
      <c r="R135" s="270"/>
      <c r="S135" s="271"/>
      <c r="T135" s="271"/>
    </row>
    <row r="136" spans="1:20" s="33" customFormat="1" x14ac:dyDescent="0.3">
      <c r="A136" s="67"/>
      <c r="B136" s="61">
        <v>20210084484</v>
      </c>
      <c r="C136" s="166">
        <v>4</v>
      </c>
      <c r="D136" s="65">
        <f>N136+P136+R136</f>
        <v>13</v>
      </c>
      <c r="E136" s="61" t="s">
        <v>151</v>
      </c>
      <c r="F136" s="64" t="s">
        <v>759</v>
      </c>
      <c r="G136" s="64" t="s">
        <v>683</v>
      </c>
      <c r="H136" s="84" t="s">
        <v>6</v>
      </c>
      <c r="I136" s="163" t="s">
        <v>12</v>
      </c>
      <c r="J136" s="82">
        <v>2011</v>
      </c>
      <c r="K136" s="61" t="s">
        <v>29</v>
      </c>
      <c r="L136" s="141">
        <f>IF(J136&gt;2010,1,IF(J136&gt;2006,0.3,4))</f>
        <v>1</v>
      </c>
      <c r="M136" s="236">
        <v>4</v>
      </c>
      <c r="N136" s="155">
        <v>13</v>
      </c>
      <c r="P136" s="146"/>
      <c r="R136" s="146"/>
      <c r="S136" s="195"/>
      <c r="T136" s="195"/>
    </row>
    <row r="137" spans="1:20" s="33" customFormat="1" x14ac:dyDescent="0.3">
      <c r="A137" s="158"/>
      <c r="B137" s="159">
        <v>20220118817</v>
      </c>
      <c r="C137" s="69">
        <v>5</v>
      </c>
      <c r="D137" s="65">
        <f>N137+P137+R137</f>
        <v>12</v>
      </c>
      <c r="E137" s="27" t="s">
        <v>153</v>
      </c>
      <c r="F137" s="19" t="s">
        <v>152</v>
      </c>
      <c r="G137" s="29" t="s">
        <v>13</v>
      </c>
      <c r="H137" s="19" t="s">
        <v>6</v>
      </c>
      <c r="I137" s="159" t="s">
        <v>12</v>
      </c>
      <c r="J137" s="26">
        <v>2011</v>
      </c>
      <c r="K137" s="27" t="s">
        <v>29</v>
      </c>
      <c r="L137" s="141">
        <f>IF(J137&gt;2010,1,IF(J137&gt;2006,0.3,4))</f>
        <v>1</v>
      </c>
      <c r="M137" s="236">
        <v>5</v>
      </c>
      <c r="N137" s="155">
        <v>12</v>
      </c>
      <c r="O137" s="1"/>
      <c r="P137" s="148"/>
      <c r="Q137" s="1"/>
      <c r="R137" s="148"/>
      <c r="S137" s="197"/>
      <c r="T137" s="197"/>
    </row>
    <row r="138" spans="1:20" s="33" customFormat="1" x14ac:dyDescent="0.3">
      <c r="A138" s="67"/>
      <c r="B138" s="61">
        <v>20190002274</v>
      </c>
      <c r="C138" s="166">
        <v>6</v>
      </c>
      <c r="D138" s="65">
        <f>N138+P138+R138</f>
        <v>11</v>
      </c>
      <c r="E138" s="61" t="s">
        <v>736</v>
      </c>
      <c r="F138" s="64" t="s">
        <v>735</v>
      </c>
      <c r="G138" s="64" t="s">
        <v>683</v>
      </c>
      <c r="H138" s="84" t="s">
        <v>6</v>
      </c>
      <c r="I138" s="163" t="s">
        <v>12</v>
      </c>
      <c r="J138" s="82">
        <v>2012</v>
      </c>
      <c r="K138" s="61" t="s">
        <v>29</v>
      </c>
      <c r="L138" s="141">
        <f>IF(J138&gt;2010,1,IF(J138&gt;2006,0.3,4))</f>
        <v>1</v>
      </c>
      <c r="M138" s="236">
        <v>6</v>
      </c>
      <c r="N138" s="155">
        <v>11</v>
      </c>
      <c r="P138" s="146"/>
      <c r="R138" s="146"/>
      <c r="S138" s="195"/>
      <c r="T138" s="195"/>
    </row>
    <row r="139" spans="1:20" s="33" customFormat="1" x14ac:dyDescent="0.3">
      <c r="A139" s="157"/>
      <c r="B139" s="159">
        <v>20200033045</v>
      </c>
      <c r="C139" s="69">
        <v>7</v>
      </c>
      <c r="D139" s="65">
        <f>N139+P139+R139</f>
        <v>10</v>
      </c>
      <c r="E139" s="27" t="s">
        <v>72</v>
      </c>
      <c r="F139" s="19" t="s">
        <v>71</v>
      </c>
      <c r="G139" s="29" t="s">
        <v>13</v>
      </c>
      <c r="H139" s="19" t="s">
        <v>6</v>
      </c>
      <c r="I139" s="159" t="s">
        <v>12</v>
      </c>
      <c r="J139" s="26">
        <v>2012</v>
      </c>
      <c r="K139" s="46" t="s">
        <v>29</v>
      </c>
      <c r="L139" s="141">
        <f>IF(J139&gt;2010,1,IF(J139&gt;2006,0.3,4))</f>
        <v>1</v>
      </c>
      <c r="M139" s="236">
        <v>7</v>
      </c>
      <c r="N139" s="155">
        <v>10</v>
      </c>
      <c r="O139" s="1"/>
      <c r="P139" s="148"/>
      <c r="Q139" s="1"/>
      <c r="R139" s="148"/>
      <c r="S139" s="197"/>
      <c r="T139" s="197"/>
    </row>
    <row r="140" spans="1:20" s="33" customFormat="1" x14ac:dyDescent="0.3">
      <c r="A140" s="67"/>
      <c r="B140" s="80">
        <v>20200055490</v>
      </c>
      <c r="C140" s="166">
        <v>8</v>
      </c>
      <c r="D140" s="65">
        <f>N140+P140+R140</f>
        <v>9</v>
      </c>
      <c r="E140" s="80" t="s">
        <v>541</v>
      </c>
      <c r="F140" s="79" t="s">
        <v>540</v>
      </c>
      <c r="G140" s="64" t="s">
        <v>381</v>
      </c>
      <c r="H140" s="167" t="s">
        <v>6</v>
      </c>
      <c r="I140" s="173" t="s">
        <v>12</v>
      </c>
      <c r="J140" s="62">
        <v>2012</v>
      </c>
      <c r="K140" s="61" t="s">
        <v>29</v>
      </c>
      <c r="L140" s="141">
        <f>IF(J140&gt;2010,1,IF(J140&gt;2006,0.3,4))</f>
        <v>1</v>
      </c>
      <c r="M140" s="236">
        <v>8</v>
      </c>
      <c r="N140" s="155">
        <v>9</v>
      </c>
      <c r="P140" s="146"/>
      <c r="R140" s="146"/>
      <c r="S140" s="195"/>
      <c r="T140" s="195"/>
    </row>
    <row r="141" spans="1:20" s="33" customFormat="1" x14ac:dyDescent="0.3">
      <c r="A141" s="67"/>
      <c r="B141" s="61">
        <v>20220087886</v>
      </c>
      <c r="C141" s="69">
        <v>9</v>
      </c>
      <c r="D141" s="65">
        <f>N141+P141+R141</f>
        <v>8</v>
      </c>
      <c r="E141" s="61" t="s">
        <v>696</v>
      </c>
      <c r="F141" s="64" t="s">
        <v>695</v>
      </c>
      <c r="G141" s="64" t="s">
        <v>683</v>
      </c>
      <c r="H141" s="84" t="s">
        <v>6</v>
      </c>
      <c r="I141" s="163" t="s">
        <v>30</v>
      </c>
      <c r="J141" s="82">
        <v>2010</v>
      </c>
      <c r="K141" s="61" t="s">
        <v>29</v>
      </c>
      <c r="L141" s="141">
        <f>IF(J141&gt;2010,1,IF(J141&gt;2006,0.3,4))</f>
        <v>0.3</v>
      </c>
      <c r="M141" s="236" t="s">
        <v>919</v>
      </c>
      <c r="N141" s="155">
        <v>8</v>
      </c>
      <c r="P141" s="146"/>
      <c r="R141" s="146"/>
      <c r="S141" s="195"/>
      <c r="T141" s="195"/>
    </row>
    <row r="142" spans="1:20" s="33" customFormat="1" x14ac:dyDescent="0.3">
      <c r="A142" s="67"/>
      <c r="B142" s="80">
        <v>20190003161</v>
      </c>
      <c r="C142" s="166">
        <v>9</v>
      </c>
      <c r="D142" s="65">
        <f>N142+P142+R142</f>
        <v>8</v>
      </c>
      <c r="E142" s="80" t="s">
        <v>531</v>
      </c>
      <c r="F142" s="79" t="s">
        <v>530</v>
      </c>
      <c r="G142" s="64" t="s">
        <v>381</v>
      </c>
      <c r="H142" s="167" t="s">
        <v>6</v>
      </c>
      <c r="I142" s="173" t="s">
        <v>12</v>
      </c>
      <c r="J142" s="62">
        <v>2012</v>
      </c>
      <c r="K142" s="61" t="s">
        <v>29</v>
      </c>
      <c r="L142" s="141">
        <f>IF(J142&gt;2010,1,IF(J142&gt;2006,0.3,4))</f>
        <v>1</v>
      </c>
      <c r="M142" s="236" t="s">
        <v>919</v>
      </c>
      <c r="N142" s="155">
        <v>8</v>
      </c>
      <c r="P142" s="146"/>
      <c r="R142" s="146"/>
      <c r="S142" s="195"/>
      <c r="T142" s="195"/>
    </row>
    <row r="143" spans="1:20" s="33" customFormat="1" x14ac:dyDescent="0.3">
      <c r="A143" s="67"/>
      <c r="B143" s="61">
        <v>20220108729</v>
      </c>
      <c r="C143" s="69">
        <v>11</v>
      </c>
      <c r="D143" s="65">
        <f>N143+P143+R143</f>
        <v>7</v>
      </c>
      <c r="E143" s="61" t="s">
        <v>832</v>
      </c>
      <c r="F143" s="64" t="s">
        <v>831</v>
      </c>
      <c r="G143" s="64" t="s">
        <v>683</v>
      </c>
      <c r="H143" s="84" t="s">
        <v>6</v>
      </c>
      <c r="I143" s="163" t="s">
        <v>12</v>
      </c>
      <c r="J143" s="82">
        <v>2011</v>
      </c>
      <c r="K143" s="61" t="s">
        <v>29</v>
      </c>
      <c r="L143" s="141">
        <f>IF(J143&gt;2010,1,IF(J143&gt;2006,0.3,4))</f>
        <v>1</v>
      </c>
      <c r="M143" s="236" t="s">
        <v>921</v>
      </c>
      <c r="N143" s="155">
        <v>7</v>
      </c>
      <c r="P143" s="146"/>
      <c r="R143" s="146"/>
      <c r="S143" s="195"/>
      <c r="T143" s="195"/>
    </row>
    <row r="144" spans="1:20" s="33" customFormat="1" x14ac:dyDescent="0.3">
      <c r="A144" s="157"/>
      <c r="B144" s="159">
        <v>20190001955</v>
      </c>
      <c r="C144" s="166">
        <v>11</v>
      </c>
      <c r="D144" s="65">
        <f>N144+P144+R144</f>
        <v>7</v>
      </c>
      <c r="E144" s="27" t="s">
        <v>172</v>
      </c>
      <c r="F144" s="19" t="s">
        <v>171</v>
      </c>
      <c r="G144" s="29" t="s">
        <v>13</v>
      </c>
      <c r="H144" s="19" t="s">
        <v>6</v>
      </c>
      <c r="I144" s="159" t="s">
        <v>12</v>
      </c>
      <c r="J144" s="26">
        <v>2011</v>
      </c>
      <c r="K144" s="46" t="s">
        <v>29</v>
      </c>
      <c r="L144" s="141">
        <f>IF(J144&gt;2010,1,IF(J144&gt;2006,0.3,4))</f>
        <v>1</v>
      </c>
      <c r="M144" s="236" t="s">
        <v>921</v>
      </c>
      <c r="N144" s="155">
        <v>7</v>
      </c>
      <c r="O144" s="1"/>
      <c r="P144" s="148"/>
      <c r="Q144" s="1"/>
      <c r="R144" s="148"/>
      <c r="S144" s="197"/>
      <c r="T144" s="197"/>
    </row>
    <row r="145" spans="1:20" s="33" customFormat="1" x14ac:dyDescent="0.3">
      <c r="A145" s="67"/>
      <c r="B145" s="61">
        <v>20210070088</v>
      </c>
      <c r="C145" s="69">
        <v>13</v>
      </c>
      <c r="D145" s="65">
        <f>N145+P145+R145</f>
        <v>6</v>
      </c>
      <c r="E145" s="61" t="s">
        <v>669</v>
      </c>
      <c r="F145" s="64" t="s">
        <v>668</v>
      </c>
      <c r="G145" s="64" t="s">
        <v>580</v>
      </c>
      <c r="H145" s="84" t="s">
        <v>6</v>
      </c>
      <c r="I145" s="163" t="s">
        <v>12</v>
      </c>
      <c r="J145" s="82">
        <v>2011</v>
      </c>
      <c r="K145" s="61" t="s">
        <v>29</v>
      </c>
      <c r="L145" s="141">
        <f>IF(J145&gt;2010,1,IF(J145&gt;2006,0.3,4))</f>
        <v>1</v>
      </c>
      <c r="M145" s="236" t="s">
        <v>923</v>
      </c>
      <c r="N145" s="155">
        <v>6</v>
      </c>
      <c r="P145" s="146"/>
      <c r="R145" s="146"/>
      <c r="S145" s="195"/>
      <c r="T145" s="195"/>
    </row>
    <row r="146" spans="1:20" s="33" customFormat="1" x14ac:dyDescent="0.3">
      <c r="A146" s="67"/>
      <c r="B146" s="61">
        <v>20200038017</v>
      </c>
      <c r="C146" s="166">
        <v>13</v>
      </c>
      <c r="D146" s="65">
        <f>N146+P146+R146</f>
        <v>6</v>
      </c>
      <c r="E146" s="61" t="s">
        <v>651</v>
      </c>
      <c r="F146" s="64" t="s">
        <v>650</v>
      </c>
      <c r="G146" s="64" t="s">
        <v>580</v>
      </c>
      <c r="H146" s="84" t="s">
        <v>6</v>
      </c>
      <c r="I146" s="163" t="s">
        <v>12</v>
      </c>
      <c r="J146" s="82">
        <v>2011</v>
      </c>
      <c r="K146" s="61" t="s">
        <v>29</v>
      </c>
      <c r="L146" s="141">
        <f>IF(J146&gt;2010,1,IF(J146&gt;2006,0.3,4))</f>
        <v>1</v>
      </c>
      <c r="M146" s="236" t="s">
        <v>923</v>
      </c>
      <c r="N146" s="155">
        <v>6</v>
      </c>
      <c r="P146" s="146"/>
      <c r="R146" s="146"/>
      <c r="S146" s="195"/>
      <c r="T146" s="195"/>
    </row>
    <row r="147" spans="1:20" s="33" customFormat="1" x14ac:dyDescent="0.3">
      <c r="A147" s="67"/>
      <c r="B147" s="61">
        <v>20220088022</v>
      </c>
      <c r="C147" s="69">
        <v>15</v>
      </c>
      <c r="D147" s="65">
        <f>N147+P147+R147</f>
        <v>5</v>
      </c>
      <c r="E147" s="61" t="s">
        <v>383</v>
      </c>
      <c r="F147" s="64" t="s">
        <v>382</v>
      </c>
      <c r="G147" s="64" t="s">
        <v>381</v>
      </c>
      <c r="H147" s="167" t="s">
        <v>6</v>
      </c>
      <c r="I147" s="163" t="s">
        <v>12</v>
      </c>
      <c r="J147" s="62">
        <v>2011</v>
      </c>
      <c r="K147" s="61" t="s">
        <v>29</v>
      </c>
      <c r="L147" s="141">
        <f>IF(J147&gt;2010,1,IF(J147&gt;2006,0.3,4))</f>
        <v>1</v>
      </c>
      <c r="M147" s="236" t="s">
        <v>920</v>
      </c>
      <c r="N147" s="155">
        <v>5</v>
      </c>
      <c r="P147" s="146"/>
      <c r="R147" s="146"/>
      <c r="S147" s="195"/>
      <c r="T147" s="195"/>
    </row>
    <row r="148" spans="1:20" s="33" customFormat="1" x14ac:dyDescent="0.3">
      <c r="A148" s="157"/>
      <c r="B148" s="159">
        <v>20210058227</v>
      </c>
      <c r="C148" s="166">
        <v>15</v>
      </c>
      <c r="D148" s="65">
        <f>N148+P148+R148</f>
        <v>5</v>
      </c>
      <c r="E148" s="27" t="s">
        <v>149</v>
      </c>
      <c r="F148" s="19" t="s">
        <v>148</v>
      </c>
      <c r="G148" s="29" t="s">
        <v>13</v>
      </c>
      <c r="H148" s="19" t="s">
        <v>6</v>
      </c>
      <c r="I148" s="159" t="s">
        <v>12</v>
      </c>
      <c r="J148" s="26">
        <v>2011</v>
      </c>
      <c r="K148" s="27" t="s">
        <v>29</v>
      </c>
      <c r="L148" s="141">
        <f>IF(J148&gt;2010,1,IF(J148&gt;2006,0.3,4))</f>
        <v>1</v>
      </c>
      <c r="M148" s="236" t="s">
        <v>920</v>
      </c>
      <c r="N148" s="155">
        <v>5</v>
      </c>
      <c r="O148" s="2"/>
      <c r="P148" s="7"/>
      <c r="Q148" s="2"/>
      <c r="R148" s="7"/>
      <c r="S148" s="218"/>
      <c r="T148" s="218"/>
    </row>
    <row r="149" spans="1:20" s="86" customFormat="1" x14ac:dyDescent="0.3">
      <c r="A149" s="67"/>
      <c r="B149" s="61">
        <v>20210058540</v>
      </c>
      <c r="C149" s="69">
        <v>17</v>
      </c>
      <c r="D149" s="65">
        <f>N149+P149+R149</f>
        <v>4</v>
      </c>
      <c r="E149" s="61" t="s">
        <v>826</v>
      </c>
      <c r="F149" s="64" t="s">
        <v>825</v>
      </c>
      <c r="G149" s="64" t="s">
        <v>683</v>
      </c>
      <c r="H149" s="84" t="s">
        <v>6</v>
      </c>
      <c r="I149" s="163" t="s">
        <v>12</v>
      </c>
      <c r="J149" s="82">
        <v>2012</v>
      </c>
      <c r="K149" s="61" t="s">
        <v>29</v>
      </c>
      <c r="L149" s="141">
        <f>IF(J149&gt;2010,1,IF(J149&gt;2006,0.3,4))</f>
        <v>1</v>
      </c>
      <c r="M149" s="236" t="s">
        <v>922</v>
      </c>
      <c r="N149" s="155">
        <v>4</v>
      </c>
      <c r="O149" s="33"/>
      <c r="P149" s="146"/>
      <c r="Q149" s="33"/>
      <c r="R149" s="146"/>
      <c r="S149" s="195"/>
      <c r="T149" s="195"/>
    </row>
    <row r="150" spans="1:20" s="33" customFormat="1" x14ac:dyDescent="0.3">
      <c r="A150" s="67"/>
      <c r="B150" s="61">
        <v>20210060953</v>
      </c>
      <c r="C150" s="166">
        <v>17</v>
      </c>
      <c r="D150" s="65">
        <f>N150+P150+R150</f>
        <v>4</v>
      </c>
      <c r="E150" s="61" t="s">
        <v>748</v>
      </c>
      <c r="F150" s="64" t="s">
        <v>747</v>
      </c>
      <c r="G150" s="64" t="s">
        <v>683</v>
      </c>
      <c r="H150" s="84" t="s">
        <v>6</v>
      </c>
      <c r="I150" s="163" t="s">
        <v>12</v>
      </c>
      <c r="J150" s="82">
        <v>2011</v>
      </c>
      <c r="K150" s="61" t="s">
        <v>29</v>
      </c>
      <c r="L150" s="141">
        <f>IF(J150&gt;2010,1,IF(J150&gt;2006,0.3,4))</f>
        <v>1</v>
      </c>
      <c r="M150" s="236" t="s">
        <v>922</v>
      </c>
      <c r="N150" s="155">
        <v>4</v>
      </c>
      <c r="P150" s="146"/>
      <c r="R150" s="146"/>
      <c r="S150" s="195"/>
      <c r="T150" s="195"/>
    </row>
    <row r="151" spans="1:20" s="33" customFormat="1" x14ac:dyDescent="0.3">
      <c r="A151" s="67"/>
      <c r="B151" s="61">
        <v>20220087931</v>
      </c>
      <c r="C151" s="69">
        <v>17</v>
      </c>
      <c r="D151" s="65">
        <f>N151+P151+R151</f>
        <v>4</v>
      </c>
      <c r="E151" s="61" t="s">
        <v>92</v>
      </c>
      <c r="F151" s="64" t="s">
        <v>728</v>
      </c>
      <c r="G151" s="64" t="s">
        <v>683</v>
      </c>
      <c r="H151" s="84" t="s">
        <v>6</v>
      </c>
      <c r="I151" s="163" t="s">
        <v>12</v>
      </c>
      <c r="J151" s="82">
        <v>2012</v>
      </c>
      <c r="K151" s="61" t="s">
        <v>29</v>
      </c>
      <c r="L151" s="141">
        <f>IF(J151&gt;2010,1,IF(J151&gt;2006,0.3,4))</f>
        <v>1</v>
      </c>
      <c r="M151" s="236" t="s">
        <v>922</v>
      </c>
      <c r="N151" s="155">
        <v>4</v>
      </c>
      <c r="P151" s="146"/>
      <c r="R151" s="146"/>
      <c r="S151" s="195"/>
      <c r="T151" s="195"/>
    </row>
    <row r="152" spans="1:20" s="33" customFormat="1" x14ac:dyDescent="0.3">
      <c r="A152" s="67"/>
      <c r="B152" s="80">
        <v>20230120962</v>
      </c>
      <c r="C152" s="166">
        <v>17</v>
      </c>
      <c r="D152" s="65">
        <f>N152+P152+R152</f>
        <v>4</v>
      </c>
      <c r="E152" s="80" t="s">
        <v>554</v>
      </c>
      <c r="F152" s="79" t="s">
        <v>553</v>
      </c>
      <c r="G152" s="64" t="s">
        <v>381</v>
      </c>
      <c r="H152" s="167" t="s">
        <v>6</v>
      </c>
      <c r="I152" s="173" t="s">
        <v>12</v>
      </c>
      <c r="J152" s="81">
        <v>2012</v>
      </c>
      <c r="K152" s="61" t="s">
        <v>29</v>
      </c>
      <c r="L152" s="141">
        <f>IF(J152&gt;2010,1,IF(J152&gt;2006,0.3,4))</f>
        <v>1</v>
      </c>
      <c r="M152" s="236" t="s">
        <v>922</v>
      </c>
      <c r="N152" s="155">
        <v>4</v>
      </c>
      <c r="P152" s="146"/>
      <c r="R152" s="146"/>
      <c r="S152" s="195"/>
      <c r="T152" s="195"/>
    </row>
    <row r="153" spans="1:20" s="33" customFormat="1" x14ac:dyDescent="0.3">
      <c r="A153" s="157">
        <v>1</v>
      </c>
      <c r="B153" s="159">
        <v>20220090568</v>
      </c>
      <c r="C153" s="69">
        <v>21</v>
      </c>
      <c r="D153" s="65">
        <f>N153+P153+R153</f>
        <v>3</v>
      </c>
      <c r="E153" s="27" t="s">
        <v>348</v>
      </c>
      <c r="F153" s="19" t="s">
        <v>347</v>
      </c>
      <c r="G153" s="29" t="s">
        <v>13</v>
      </c>
      <c r="H153" s="19" t="s">
        <v>6</v>
      </c>
      <c r="I153" s="159" t="s">
        <v>12</v>
      </c>
      <c r="J153" s="26">
        <v>2012</v>
      </c>
      <c r="K153" s="27" t="s">
        <v>29</v>
      </c>
      <c r="L153" s="141">
        <f>IF(J153&gt;2010,1,IF(J153&gt;2006,0.3,4))</f>
        <v>1</v>
      </c>
      <c r="M153" s="236" t="s">
        <v>917</v>
      </c>
      <c r="N153" s="155">
        <v>3</v>
      </c>
      <c r="O153" s="1"/>
      <c r="P153" s="148"/>
      <c r="Q153" s="1"/>
      <c r="R153" s="148"/>
      <c r="S153" s="197"/>
      <c r="T153" s="197"/>
    </row>
    <row r="154" spans="1:20" s="33" customFormat="1" x14ac:dyDescent="0.3">
      <c r="A154" s="157"/>
      <c r="B154" s="159">
        <v>20230122903</v>
      </c>
      <c r="C154" s="166">
        <v>21</v>
      </c>
      <c r="D154" s="65">
        <f>N154+P154+R154</f>
        <v>3</v>
      </c>
      <c r="E154" s="27" t="s">
        <v>240</v>
      </c>
      <c r="F154" s="19" t="s">
        <v>239</v>
      </c>
      <c r="G154" s="29" t="s">
        <v>13</v>
      </c>
      <c r="H154" s="174" t="s">
        <v>6</v>
      </c>
      <c r="I154" s="159" t="s">
        <v>12</v>
      </c>
      <c r="J154" s="26">
        <v>2012</v>
      </c>
      <c r="K154" s="27" t="s">
        <v>29</v>
      </c>
      <c r="L154" s="141">
        <f>IF(J154&gt;2010,1,IF(J154&gt;2006,0.3,4))</f>
        <v>1</v>
      </c>
      <c r="M154" s="236" t="s">
        <v>917</v>
      </c>
      <c r="N154" s="155">
        <v>3</v>
      </c>
      <c r="O154" s="1"/>
      <c r="P154" s="148"/>
      <c r="Q154" s="1"/>
      <c r="R154" s="148"/>
      <c r="S154" s="197"/>
      <c r="T154" s="197"/>
    </row>
    <row r="155" spans="1:20" s="33" customFormat="1" x14ac:dyDescent="0.3">
      <c r="A155" s="157">
        <v>1</v>
      </c>
      <c r="B155" s="159">
        <v>20200031185</v>
      </c>
      <c r="C155" s="69">
        <v>21</v>
      </c>
      <c r="D155" s="65">
        <f>N155+P155+R155</f>
        <v>3</v>
      </c>
      <c r="E155" s="27" t="s">
        <v>215</v>
      </c>
      <c r="F155" s="19" t="s">
        <v>214</v>
      </c>
      <c r="G155" s="29" t="s">
        <v>13</v>
      </c>
      <c r="H155" s="174" t="s">
        <v>6</v>
      </c>
      <c r="I155" s="159" t="s">
        <v>12</v>
      </c>
      <c r="J155" s="26">
        <v>2011</v>
      </c>
      <c r="K155" s="27" t="s">
        <v>29</v>
      </c>
      <c r="L155" s="141">
        <f>IF(J155&gt;2010,1,IF(J155&gt;2006,0.3,4))</f>
        <v>1</v>
      </c>
      <c r="M155" s="236" t="s">
        <v>917</v>
      </c>
      <c r="N155" s="155">
        <v>3</v>
      </c>
      <c r="O155" s="1"/>
      <c r="P155" s="148"/>
      <c r="Q155" s="1"/>
      <c r="R155" s="148"/>
      <c r="S155" s="197"/>
      <c r="T155" s="197"/>
    </row>
    <row r="156" spans="1:20" s="33" customFormat="1" x14ac:dyDescent="0.3">
      <c r="A156" s="157"/>
      <c r="B156" s="159">
        <v>20230122950</v>
      </c>
      <c r="C156" s="166">
        <v>21</v>
      </c>
      <c r="D156" s="65">
        <f>N156+P156+R156</f>
        <v>3</v>
      </c>
      <c r="E156" s="27" t="s">
        <v>162</v>
      </c>
      <c r="F156" s="19" t="s">
        <v>161</v>
      </c>
      <c r="G156" s="29" t="s">
        <v>13</v>
      </c>
      <c r="H156" s="174" t="s">
        <v>6</v>
      </c>
      <c r="I156" s="159" t="s">
        <v>12</v>
      </c>
      <c r="J156" s="54">
        <v>2012</v>
      </c>
      <c r="K156" s="27" t="s">
        <v>29</v>
      </c>
      <c r="L156" s="141">
        <f>IF(J156&gt;2010,1,IF(J156&gt;2006,0.3,4))</f>
        <v>1</v>
      </c>
      <c r="M156" s="236" t="s">
        <v>917</v>
      </c>
      <c r="N156" s="155">
        <v>3</v>
      </c>
      <c r="O156" s="2"/>
      <c r="P156" s="7"/>
      <c r="Q156" s="2"/>
      <c r="R156" s="7"/>
      <c r="S156" s="218"/>
      <c r="T156" s="218"/>
    </row>
    <row r="157" spans="1:20" s="33" customFormat="1" x14ac:dyDescent="0.3">
      <c r="A157" s="67"/>
      <c r="B157" s="61">
        <v>20230133009</v>
      </c>
      <c r="C157" s="69">
        <v>25</v>
      </c>
      <c r="D157" s="65">
        <f>N157+P157+R157</f>
        <v>2</v>
      </c>
      <c r="E157" s="61" t="s">
        <v>706</v>
      </c>
      <c r="F157" s="64" t="s">
        <v>705</v>
      </c>
      <c r="G157" s="64" t="s">
        <v>683</v>
      </c>
      <c r="H157" s="167" t="s">
        <v>6</v>
      </c>
      <c r="I157" s="163" t="s">
        <v>12</v>
      </c>
      <c r="J157" s="82">
        <v>2011</v>
      </c>
      <c r="K157" s="61" t="s">
        <v>29</v>
      </c>
      <c r="L157" s="141">
        <f>IF(J157&gt;2010,1,IF(J157&gt;2006,0.3,4))</f>
        <v>1</v>
      </c>
      <c r="M157" s="236" t="s">
        <v>918</v>
      </c>
      <c r="N157" s="155">
        <v>2</v>
      </c>
      <c r="P157" s="146"/>
      <c r="R157" s="146"/>
      <c r="S157" s="195"/>
      <c r="T157" s="195"/>
    </row>
    <row r="158" spans="1:20" s="33" customFormat="1" x14ac:dyDescent="0.3">
      <c r="A158" s="67"/>
      <c r="B158" s="61">
        <v>20230120908</v>
      </c>
      <c r="C158" s="166">
        <v>25</v>
      </c>
      <c r="D158" s="65">
        <f>N158+P158+R158</f>
        <v>2</v>
      </c>
      <c r="E158" s="61" t="s">
        <v>698</v>
      </c>
      <c r="F158" s="64" t="s">
        <v>697</v>
      </c>
      <c r="G158" s="64" t="s">
        <v>683</v>
      </c>
      <c r="H158" s="167" t="s">
        <v>6</v>
      </c>
      <c r="I158" s="163" t="s">
        <v>12</v>
      </c>
      <c r="J158" s="82">
        <v>2012</v>
      </c>
      <c r="K158" s="61" t="s">
        <v>29</v>
      </c>
      <c r="L158" s="141">
        <f>IF(J158&gt;2010,1,IF(J158&gt;2006,0.3,4))</f>
        <v>1</v>
      </c>
      <c r="M158" s="236" t="s">
        <v>918</v>
      </c>
      <c r="N158" s="155">
        <v>2</v>
      </c>
      <c r="P158" s="146"/>
      <c r="R158" s="146"/>
      <c r="S158" s="195"/>
      <c r="T158" s="195"/>
    </row>
    <row r="159" spans="1:20" s="33" customFormat="1" x14ac:dyDescent="0.3">
      <c r="A159" s="157">
        <v>1</v>
      </c>
      <c r="B159" s="159">
        <v>20230123607</v>
      </c>
      <c r="C159" s="69">
        <v>25</v>
      </c>
      <c r="D159" s="65">
        <f>N159+P159+R159</f>
        <v>2</v>
      </c>
      <c r="E159" s="27" t="s">
        <v>231</v>
      </c>
      <c r="F159" s="19" t="s">
        <v>230</v>
      </c>
      <c r="G159" s="29" t="s">
        <v>13</v>
      </c>
      <c r="H159" s="174" t="s">
        <v>6</v>
      </c>
      <c r="I159" s="159" t="s">
        <v>12</v>
      </c>
      <c r="J159" s="26">
        <v>2011</v>
      </c>
      <c r="K159" s="27" t="s">
        <v>29</v>
      </c>
      <c r="L159" s="141">
        <f>IF(J159&gt;2010,1,IF(J159&gt;2006,0.3,4))</f>
        <v>1</v>
      </c>
      <c r="M159" s="236" t="s">
        <v>918</v>
      </c>
      <c r="N159" s="155">
        <v>2</v>
      </c>
      <c r="O159" s="1"/>
      <c r="P159" s="148"/>
      <c r="Q159" s="1"/>
      <c r="R159" s="148"/>
      <c r="S159" s="197"/>
      <c r="T159" s="197"/>
    </row>
    <row r="160" spans="1:20" s="33" customFormat="1" x14ac:dyDescent="0.3">
      <c r="A160" s="67"/>
      <c r="B160" s="61">
        <v>20230134072</v>
      </c>
      <c r="C160" s="166">
        <v>28</v>
      </c>
      <c r="D160" s="65">
        <f>N160+P160+R160</f>
        <v>1</v>
      </c>
      <c r="E160" s="61" t="s">
        <v>609</v>
      </c>
      <c r="F160" s="64" t="s">
        <v>608</v>
      </c>
      <c r="G160" s="64" t="s">
        <v>580</v>
      </c>
      <c r="H160" s="167" t="s">
        <v>6</v>
      </c>
      <c r="I160" s="163" t="s">
        <v>12</v>
      </c>
      <c r="J160" s="82">
        <v>2011</v>
      </c>
      <c r="K160" s="61" t="s">
        <v>29</v>
      </c>
      <c r="L160" s="141">
        <f>IF(J160&gt;2010,1,IF(J160&gt;2006,0.3,4))</f>
        <v>1</v>
      </c>
      <c r="M160" s="236" t="s">
        <v>924</v>
      </c>
      <c r="N160" s="155">
        <v>1</v>
      </c>
      <c r="P160" s="146"/>
      <c r="R160" s="146"/>
      <c r="S160" s="195"/>
      <c r="T160" s="195"/>
    </row>
    <row r="161" spans="1:20" s="33" customFormat="1" x14ac:dyDescent="0.3">
      <c r="A161" s="157">
        <v>1</v>
      </c>
      <c r="B161" s="159">
        <v>20210087161</v>
      </c>
      <c r="C161" s="162" t="s">
        <v>926</v>
      </c>
      <c r="D161" s="65">
        <f>N161+P161+R161</f>
        <v>0</v>
      </c>
      <c r="E161" s="27" t="s">
        <v>180</v>
      </c>
      <c r="F161" s="19" t="s">
        <v>179</v>
      </c>
      <c r="G161" s="29" t="s">
        <v>13</v>
      </c>
      <c r="H161" s="174" t="s">
        <v>6</v>
      </c>
      <c r="I161" s="159" t="s">
        <v>12</v>
      </c>
      <c r="J161" s="26">
        <v>2012</v>
      </c>
      <c r="K161" s="27" t="s">
        <v>29</v>
      </c>
      <c r="L161" s="141">
        <f>IF(J161&gt;2010,1,IF(J161&gt;2006,0.3,4))</f>
        <v>1</v>
      </c>
      <c r="M161" s="236" t="s">
        <v>914</v>
      </c>
      <c r="N161" s="155">
        <v>0</v>
      </c>
      <c r="O161" s="1"/>
      <c r="P161" s="148"/>
      <c r="Q161" s="1"/>
      <c r="R161" s="148"/>
      <c r="S161" s="197"/>
      <c r="T161" s="197"/>
    </row>
    <row r="162" spans="1:20" s="33" customFormat="1" hidden="1" x14ac:dyDescent="0.3">
      <c r="A162" s="67"/>
      <c r="B162" s="61">
        <v>20210060151</v>
      </c>
      <c r="C162" s="66"/>
      <c r="D162" s="65">
        <f>N162+P162+R162</f>
        <v>0</v>
      </c>
      <c r="E162" s="61" t="s">
        <v>853</v>
      </c>
      <c r="F162" s="64" t="s">
        <v>852</v>
      </c>
      <c r="G162" s="64" t="s">
        <v>683</v>
      </c>
      <c r="H162" s="167" t="s">
        <v>6</v>
      </c>
      <c r="I162" s="61" t="s">
        <v>12</v>
      </c>
      <c r="J162" s="82">
        <v>2011</v>
      </c>
      <c r="K162" s="61" t="s">
        <v>29</v>
      </c>
      <c r="L162" s="141">
        <f>IF(J162&gt;2010,1,IF(J162&gt;2006,0.3,4))</f>
        <v>1</v>
      </c>
      <c r="M162" s="90"/>
      <c r="N162" s="155"/>
      <c r="P162" s="146"/>
      <c r="R162" s="146"/>
      <c r="S162" s="195"/>
      <c r="T162" s="195"/>
    </row>
    <row r="163" spans="1:20" s="33" customFormat="1" hidden="1" x14ac:dyDescent="0.3">
      <c r="A163" s="67"/>
      <c r="B163" s="61">
        <v>20210060951</v>
      </c>
      <c r="C163" s="69"/>
      <c r="D163" s="65">
        <f>N163+P163+R163</f>
        <v>0</v>
      </c>
      <c r="E163" s="61" t="s">
        <v>830</v>
      </c>
      <c r="F163" s="64" t="s">
        <v>829</v>
      </c>
      <c r="G163" s="64" t="s">
        <v>683</v>
      </c>
      <c r="H163" s="167" t="s">
        <v>6</v>
      </c>
      <c r="I163" s="61" t="s">
        <v>12</v>
      </c>
      <c r="J163" s="82">
        <v>2012</v>
      </c>
      <c r="K163" s="61" t="s">
        <v>29</v>
      </c>
      <c r="L163" s="141">
        <f>IF(J163&gt;2010,1,IF(J163&gt;2006,0.3,4))</f>
        <v>1</v>
      </c>
      <c r="M163" s="90"/>
      <c r="N163" s="155"/>
      <c r="P163" s="146"/>
      <c r="R163" s="146"/>
      <c r="S163" s="195"/>
      <c r="T163" s="195"/>
    </row>
    <row r="164" spans="1:20" s="33" customFormat="1" hidden="1" x14ac:dyDescent="0.3">
      <c r="A164" s="67"/>
      <c r="B164" s="163">
        <v>20230131865</v>
      </c>
      <c r="C164" s="69"/>
      <c r="D164" s="65">
        <f>N164+P164+R164</f>
        <v>0</v>
      </c>
      <c r="E164" s="61" t="s">
        <v>802</v>
      </c>
      <c r="F164" s="64" t="s">
        <v>801</v>
      </c>
      <c r="G164" s="64" t="s">
        <v>683</v>
      </c>
      <c r="H164" s="167" t="s">
        <v>6</v>
      </c>
      <c r="I164" s="61" t="s">
        <v>12</v>
      </c>
      <c r="J164" s="82">
        <v>2011</v>
      </c>
      <c r="K164" s="61" t="s">
        <v>29</v>
      </c>
      <c r="L164" s="141">
        <f>IF(J164&gt;2010,1,IF(J164&gt;2006,0.3,4))</f>
        <v>1</v>
      </c>
      <c r="M164" s="90"/>
      <c r="N164" s="155"/>
      <c r="P164" s="146"/>
      <c r="R164" s="146"/>
      <c r="S164" s="195"/>
      <c r="T164" s="195"/>
    </row>
    <row r="165" spans="1:20" s="33" customFormat="1" hidden="1" x14ac:dyDescent="0.3">
      <c r="A165" s="67"/>
      <c r="B165" s="163">
        <v>20210058943</v>
      </c>
      <c r="C165" s="69"/>
      <c r="D165" s="65">
        <f>N165+P165+R165</f>
        <v>0</v>
      </c>
      <c r="E165" s="61" t="s">
        <v>794</v>
      </c>
      <c r="F165" s="64" t="s">
        <v>793</v>
      </c>
      <c r="G165" s="64" t="s">
        <v>683</v>
      </c>
      <c r="H165" s="167" t="s">
        <v>6</v>
      </c>
      <c r="I165" s="61" t="s">
        <v>12</v>
      </c>
      <c r="J165" s="82">
        <v>2012</v>
      </c>
      <c r="K165" s="61" t="s">
        <v>29</v>
      </c>
      <c r="L165" s="141">
        <f>IF(J165&gt;2010,1,IF(J165&gt;2006,0.3,4))</f>
        <v>1</v>
      </c>
      <c r="M165" s="90"/>
      <c r="N165" s="155"/>
      <c r="P165" s="146"/>
      <c r="R165" s="146"/>
      <c r="S165" s="195"/>
      <c r="T165" s="195"/>
    </row>
    <row r="166" spans="1:20" s="33" customFormat="1" hidden="1" x14ac:dyDescent="0.3">
      <c r="A166" s="67"/>
      <c r="B166" s="163">
        <v>20230120906</v>
      </c>
      <c r="C166" s="69"/>
      <c r="D166" s="65">
        <f>N166+P166+R166</f>
        <v>0</v>
      </c>
      <c r="E166" s="61" t="s">
        <v>782</v>
      </c>
      <c r="F166" s="64" t="s">
        <v>781</v>
      </c>
      <c r="G166" s="64" t="s">
        <v>683</v>
      </c>
      <c r="H166" s="167" t="s">
        <v>6</v>
      </c>
      <c r="I166" s="61" t="s">
        <v>12</v>
      </c>
      <c r="J166" s="82">
        <v>2011</v>
      </c>
      <c r="K166" s="61" t="s">
        <v>29</v>
      </c>
      <c r="L166" s="141">
        <f>IF(J166&gt;2010,1,IF(J166&gt;2006,0.3,4))</f>
        <v>1</v>
      </c>
      <c r="M166" s="90"/>
      <c r="N166" s="155"/>
      <c r="P166" s="146"/>
      <c r="R166" s="146"/>
      <c r="S166" s="195"/>
      <c r="T166" s="195"/>
    </row>
    <row r="167" spans="1:20" s="33" customFormat="1" hidden="1" x14ac:dyDescent="0.3">
      <c r="A167" s="67"/>
      <c r="B167" s="163">
        <v>20220089312</v>
      </c>
      <c r="C167" s="69"/>
      <c r="D167" s="65">
        <f>N167+P167+R167</f>
        <v>0</v>
      </c>
      <c r="E167" s="61" t="s">
        <v>778</v>
      </c>
      <c r="F167" s="64" t="s">
        <v>777</v>
      </c>
      <c r="G167" s="64" t="s">
        <v>683</v>
      </c>
      <c r="H167" s="167" t="s">
        <v>6</v>
      </c>
      <c r="I167" s="61" t="s">
        <v>12</v>
      </c>
      <c r="J167" s="82">
        <v>2012</v>
      </c>
      <c r="K167" s="70" t="s">
        <v>29</v>
      </c>
      <c r="L167" s="141">
        <f>IF(J167&gt;2010,1,IF(J167&gt;2006,0.3,4))</f>
        <v>1</v>
      </c>
      <c r="M167" s="90"/>
      <c r="N167" s="155"/>
      <c r="P167" s="146"/>
      <c r="R167" s="146"/>
      <c r="S167" s="195"/>
      <c r="T167" s="195"/>
    </row>
    <row r="168" spans="1:20" s="33" customFormat="1" hidden="1" x14ac:dyDescent="0.3">
      <c r="A168" s="67"/>
      <c r="B168" s="163">
        <v>20220087897</v>
      </c>
      <c r="C168" s="66"/>
      <c r="D168" s="65">
        <f>N168+P168+R168</f>
        <v>0</v>
      </c>
      <c r="E168" s="61" t="s">
        <v>765</v>
      </c>
      <c r="F168" s="64" t="s">
        <v>776</v>
      </c>
      <c r="G168" s="64" t="s">
        <v>683</v>
      </c>
      <c r="H168" s="167" t="s">
        <v>6</v>
      </c>
      <c r="I168" s="61" t="s">
        <v>30</v>
      </c>
      <c r="J168" s="82">
        <v>2010</v>
      </c>
      <c r="K168" s="61" t="s">
        <v>29</v>
      </c>
      <c r="L168" s="141">
        <f>IF(J168&gt;2010,1,IF(J168&gt;2006,0.3,4))</f>
        <v>0.3</v>
      </c>
      <c r="M168" s="90"/>
      <c r="N168" s="155"/>
      <c r="P168" s="146"/>
      <c r="R168" s="146"/>
      <c r="S168" s="195"/>
      <c r="T168" s="195"/>
    </row>
    <row r="169" spans="1:20" s="33" customFormat="1" hidden="1" x14ac:dyDescent="0.3">
      <c r="A169" s="67"/>
      <c r="B169" s="163">
        <v>20200031104</v>
      </c>
      <c r="C169" s="69"/>
      <c r="D169" s="65">
        <f>N169+P169+R169</f>
        <v>0</v>
      </c>
      <c r="E169" s="61" t="s">
        <v>740</v>
      </c>
      <c r="F169" s="64" t="s">
        <v>739</v>
      </c>
      <c r="G169" s="64" t="s">
        <v>683</v>
      </c>
      <c r="H169" s="167" t="s">
        <v>6</v>
      </c>
      <c r="I169" s="61" t="s">
        <v>12</v>
      </c>
      <c r="J169" s="82">
        <v>2012</v>
      </c>
      <c r="K169" s="61" t="s">
        <v>29</v>
      </c>
      <c r="L169" s="141">
        <f>IF(J169&gt;2010,1,IF(J169&gt;2006,0.3,4))</f>
        <v>1</v>
      </c>
      <c r="M169" s="90"/>
      <c r="N169" s="155"/>
      <c r="P169" s="146"/>
      <c r="R169" s="146"/>
      <c r="S169" s="195"/>
      <c r="T169" s="195"/>
    </row>
    <row r="170" spans="1:20" s="33" customFormat="1" hidden="1" x14ac:dyDescent="0.3">
      <c r="A170" s="67"/>
      <c r="B170" s="163">
        <v>20200031106</v>
      </c>
      <c r="C170" s="69"/>
      <c r="D170" s="65">
        <f>N170+P170+R170</f>
        <v>0</v>
      </c>
      <c r="E170" s="61" t="s">
        <v>738</v>
      </c>
      <c r="F170" s="64" t="s">
        <v>737</v>
      </c>
      <c r="G170" s="64" t="s">
        <v>683</v>
      </c>
      <c r="H170" s="167" t="s">
        <v>6</v>
      </c>
      <c r="I170" s="61" t="s">
        <v>12</v>
      </c>
      <c r="J170" s="82">
        <v>2012</v>
      </c>
      <c r="K170" s="61" t="s">
        <v>29</v>
      </c>
      <c r="L170" s="141">
        <f>IF(J170&gt;2010,1,IF(J170&gt;2006,0.3,4))</f>
        <v>1</v>
      </c>
      <c r="M170" s="90"/>
      <c r="N170" s="155"/>
      <c r="P170" s="146"/>
      <c r="R170" s="146"/>
      <c r="S170" s="195"/>
      <c r="T170" s="195"/>
    </row>
    <row r="171" spans="1:20" s="33" customFormat="1" hidden="1" x14ac:dyDescent="0.3">
      <c r="A171" s="67"/>
      <c r="B171" s="163">
        <v>20230120895</v>
      </c>
      <c r="C171" s="69"/>
      <c r="D171" s="65">
        <f>N171+P171+R171</f>
        <v>0</v>
      </c>
      <c r="E171" s="61" t="s">
        <v>734</v>
      </c>
      <c r="F171" s="64" t="s">
        <v>733</v>
      </c>
      <c r="G171" s="64" t="s">
        <v>683</v>
      </c>
      <c r="H171" s="167" t="s">
        <v>6</v>
      </c>
      <c r="I171" s="61" t="s">
        <v>12</v>
      </c>
      <c r="J171" s="82">
        <v>2012</v>
      </c>
      <c r="K171" s="61" t="s">
        <v>29</v>
      </c>
      <c r="L171" s="141">
        <f>IF(J171&gt;2010,1,IF(J171&gt;2006,0.3,4))</f>
        <v>1</v>
      </c>
      <c r="M171" s="90"/>
      <c r="N171" s="155"/>
      <c r="P171" s="146"/>
      <c r="R171" s="146"/>
      <c r="S171" s="195"/>
      <c r="T171" s="195"/>
    </row>
    <row r="172" spans="1:20" s="33" customFormat="1" hidden="1" x14ac:dyDescent="0.3">
      <c r="A172" s="67"/>
      <c r="B172" s="163">
        <v>20210060993</v>
      </c>
      <c r="C172" s="69"/>
      <c r="D172" s="65">
        <f>N172+P172+R172</f>
        <v>0</v>
      </c>
      <c r="E172" s="61" t="s">
        <v>694</v>
      </c>
      <c r="F172" s="64" t="s">
        <v>693</v>
      </c>
      <c r="G172" s="64" t="s">
        <v>683</v>
      </c>
      <c r="H172" s="167" t="s">
        <v>6</v>
      </c>
      <c r="I172" s="61" t="s">
        <v>12</v>
      </c>
      <c r="J172" s="82">
        <v>2011</v>
      </c>
      <c r="K172" s="61" t="s">
        <v>29</v>
      </c>
      <c r="L172" s="141">
        <f>IF(J172&gt;2010,1,IF(J172&gt;2006,0.3,4))</f>
        <v>1</v>
      </c>
      <c r="M172" s="90"/>
      <c r="N172" s="155"/>
      <c r="P172" s="146"/>
      <c r="R172" s="146"/>
      <c r="S172" s="195"/>
      <c r="T172" s="195"/>
    </row>
    <row r="173" spans="1:20" s="33" customFormat="1" hidden="1" x14ac:dyDescent="0.3">
      <c r="A173" s="67"/>
      <c r="B173" s="163">
        <v>20200038005</v>
      </c>
      <c r="C173" s="69"/>
      <c r="D173" s="65">
        <f>N173+P173+R173</f>
        <v>0</v>
      </c>
      <c r="E173" s="61" t="s">
        <v>678</v>
      </c>
      <c r="F173" s="64" t="s">
        <v>677</v>
      </c>
      <c r="G173" s="64" t="s">
        <v>580</v>
      </c>
      <c r="H173" s="63" t="s">
        <v>6</v>
      </c>
      <c r="I173" s="61" t="s">
        <v>12</v>
      </c>
      <c r="J173" s="82">
        <v>2012</v>
      </c>
      <c r="K173" s="61" t="s">
        <v>29</v>
      </c>
      <c r="L173" s="141">
        <f>IF(J173&gt;2010,1,IF(J173&gt;2006,0.3,4))</f>
        <v>1</v>
      </c>
      <c r="M173" s="90"/>
      <c r="N173" s="155"/>
      <c r="P173" s="146"/>
      <c r="R173" s="146"/>
      <c r="S173" s="195"/>
      <c r="T173" s="195"/>
    </row>
    <row r="174" spans="1:20" s="33" customFormat="1" hidden="1" x14ac:dyDescent="0.3">
      <c r="A174" s="67"/>
      <c r="B174" s="163">
        <v>20220104195</v>
      </c>
      <c r="C174" s="69"/>
      <c r="D174" s="65">
        <f>N174+P174+R174</f>
        <v>0</v>
      </c>
      <c r="E174" s="61" t="s">
        <v>344</v>
      </c>
      <c r="F174" s="64" t="s">
        <v>674</v>
      </c>
      <c r="G174" s="64" t="s">
        <v>580</v>
      </c>
      <c r="H174" s="63" t="s">
        <v>6</v>
      </c>
      <c r="I174" s="61" t="s">
        <v>12</v>
      </c>
      <c r="J174" s="82">
        <v>2012</v>
      </c>
      <c r="K174" s="61" t="s">
        <v>29</v>
      </c>
      <c r="L174" s="141">
        <f>IF(J174&gt;2010,1,IF(J174&gt;2006,0.3,4))</f>
        <v>1</v>
      </c>
      <c r="M174" s="90"/>
      <c r="N174" s="155"/>
      <c r="P174" s="146"/>
      <c r="R174" s="146"/>
      <c r="S174" s="195"/>
      <c r="T174" s="195"/>
    </row>
    <row r="175" spans="1:20" s="33" customFormat="1" hidden="1" x14ac:dyDescent="0.3">
      <c r="A175" s="67"/>
      <c r="B175" s="163">
        <v>20200031143</v>
      </c>
      <c r="C175" s="69"/>
      <c r="D175" s="65">
        <f>N175+P175+R175</f>
        <v>0</v>
      </c>
      <c r="E175" s="61" t="s">
        <v>586</v>
      </c>
      <c r="F175" s="64" t="s">
        <v>585</v>
      </c>
      <c r="G175" s="64" t="s">
        <v>580</v>
      </c>
      <c r="H175" s="63" t="s">
        <v>6</v>
      </c>
      <c r="I175" s="61" t="s">
        <v>12</v>
      </c>
      <c r="J175" s="82">
        <v>2011</v>
      </c>
      <c r="K175" s="61" t="s">
        <v>29</v>
      </c>
      <c r="L175" s="141">
        <f>IF(J175&gt;2010,1,IF(J175&gt;2006,0.3,4))</f>
        <v>1</v>
      </c>
      <c r="M175" s="90"/>
      <c r="N175" s="155"/>
      <c r="P175" s="146"/>
      <c r="R175" s="146"/>
      <c r="S175" s="195"/>
      <c r="T175" s="195"/>
    </row>
    <row r="176" spans="1:20" s="33" customFormat="1" hidden="1" x14ac:dyDescent="0.3">
      <c r="A176" s="67"/>
      <c r="B176" s="172">
        <v>20200028407</v>
      </c>
      <c r="C176" s="66"/>
      <c r="D176" s="65">
        <f>N176+P176+R176</f>
        <v>0</v>
      </c>
      <c r="E176" s="80" t="s">
        <v>529</v>
      </c>
      <c r="F176" s="79" t="s">
        <v>528</v>
      </c>
      <c r="G176" s="64" t="s">
        <v>381</v>
      </c>
      <c r="H176" s="63" t="s">
        <v>6</v>
      </c>
      <c r="I176" s="71" t="s">
        <v>12</v>
      </c>
      <c r="J176" s="81">
        <v>2011</v>
      </c>
      <c r="K176" s="61" t="s">
        <v>29</v>
      </c>
      <c r="L176" s="141">
        <f>IF(J176&gt;2010,1,IF(J176&gt;2006,0.3,4))</f>
        <v>1</v>
      </c>
      <c r="M176" s="90"/>
      <c r="N176" s="155"/>
      <c r="P176" s="146"/>
      <c r="R176" s="146"/>
      <c r="S176" s="195"/>
      <c r="T176" s="195"/>
    </row>
    <row r="177" spans="1:20" s="33" customFormat="1" hidden="1" x14ac:dyDescent="0.3">
      <c r="A177" s="67"/>
      <c r="B177" s="172">
        <v>20210087282</v>
      </c>
      <c r="C177" s="69"/>
      <c r="D177" s="65">
        <f>N177+P177+R177</f>
        <v>0</v>
      </c>
      <c r="E177" s="80" t="s">
        <v>264</v>
      </c>
      <c r="F177" s="79" t="s">
        <v>523</v>
      </c>
      <c r="G177" s="64" t="s">
        <v>381</v>
      </c>
      <c r="H177" s="63" t="s">
        <v>6</v>
      </c>
      <c r="I177" s="71" t="s">
        <v>12</v>
      </c>
      <c r="J177" s="81">
        <v>2012</v>
      </c>
      <c r="K177" s="61" t="s">
        <v>29</v>
      </c>
      <c r="L177" s="141">
        <f>IF(J177&gt;2010,1,IF(J177&gt;2006,0.3,4))</f>
        <v>1</v>
      </c>
      <c r="M177" s="90"/>
      <c r="N177" s="155"/>
      <c r="P177" s="146"/>
      <c r="R177" s="146"/>
      <c r="S177" s="195"/>
      <c r="T177" s="195"/>
    </row>
    <row r="178" spans="1:20" s="33" customFormat="1" hidden="1" x14ac:dyDescent="0.3">
      <c r="A178" s="67"/>
      <c r="B178" s="172">
        <v>20230120792</v>
      </c>
      <c r="C178" s="72"/>
      <c r="D178" s="65">
        <f>N178+P178+R178</f>
        <v>0</v>
      </c>
      <c r="E178" s="80" t="s">
        <v>508</v>
      </c>
      <c r="F178" s="79" t="s">
        <v>507</v>
      </c>
      <c r="G178" s="64" t="s">
        <v>381</v>
      </c>
      <c r="H178" s="63" t="s">
        <v>6</v>
      </c>
      <c r="I178" s="71" t="s">
        <v>12</v>
      </c>
      <c r="J178" s="81">
        <v>2012</v>
      </c>
      <c r="K178" s="61" t="s">
        <v>29</v>
      </c>
      <c r="L178" s="141">
        <f>IF(J178&gt;2010,1,IF(J178&gt;2006,0.3,4))</f>
        <v>1</v>
      </c>
      <c r="M178" s="90"/>
      <c r="N178" s="155"/>
      <c r="P178" s="146"/>
      <c r="R178" s="146"/>
      <c r="S178" s="195"/>
      <c r="T178" s="195"/>
    </row>
    <row r="179" spans="1:20" s="33" customFormat="1" hidden="1" x14ac:dyDescent="0.3">
      <c r="A179" s="67"/>
      <c r="B179" s="172">
        <v>20230121134</v>
      </c>
      <c r="C179" s="72"/>
      <c r="D179" s="65">
        <f>N179+P179+R179</f>
        <v>0</v>
      </c>
      <c r="E179" s="80" t="s">
        <v>506</v>
      </c>
      <c r="F179" s="79" t="s">
        <v>505</v>
      </c>
      <c r="G179" s="64" t="s">
        <v>381</v>
      </c>
      <c r="H179" s="63" t="s">
        <v>6</v>
      </c>
      <c r="I179" s="71" t="s">
        <v>12</v>
      </c>
      <c r="J179" s="81">
        <v>2012</v>
      </c>
      <c r="K179" s="61" t="s">
        <v>29</v>
      </c>
      <c r="L179" s="141">
        <f>IF(J179&gt;2010,1,IF(J179&gt;2006,0.3,4))</f>
        <v>1</v>
      </c>
      <c r="M179" s="90"/>
      <c r="N179" s="155"/>
      <c r="P179" s="146"/>
      <c r="R179" s="146"/>
      <c r="S179" s="195"/>
      <c r="T179" s="195"/>
    </row>
    <row r="180" spans="1:20" s="33" customFormat="1" hidden="1" x14ac:dyDescent="0.3">
      <c r="A180" s="67"/>
      <c r="B180" s="172">
        <v>20210087178</v>
      </c>
      <c r="C180" s="66"/>
      <c r="D180" s="65">
        <f>N180+P180+R180</f>
        <v>0</v>
      </c>
      <c r="E180" s="80" t="s">
        <v>496</v>
      </c>
      <c r="F180" s="79" t="s">
        <v>495</v>
      </c>
      <c r="G180" s="64" t="s">
        <v>381</v>
      </c>
      <c r="H180" s="63" t="s">
        <v>6</v>
      </c>
      <c r="I180" s="71" t="s">
        <v>12</v>
      </c>
      <c r="J180" s="81">
        <v>2011</v>
      </c>
      <c r="K180" s="61" t="s">
        <v>29</v>
      </c>
      <c r="L180" s="141">
        <f>IF(J180&gt;2010,1,IF(J180&gt;2006,0.3,4))</f>
        <v>1</v>
      </c>
      <c r="M180" s="90"/>
      <c r="N180" s="155"/>
      <c r="P180" s="146"/>
      <c r="R180" s="146"/>
      <c r="S180" s="195"/>
      <c r="T180" s="195"/>
    </row>
    <row r="181" spans="1:20" s="33" customFormat="1" hidden="1" x14ac:dyDescent="0.3">
      <c r="A181" s="67"/>
      <c r="B181" s="172">
        <v>20220089473</v>
      </c>
      <c r="C181" s="72"/>
      <c r="D181" s="65">
        <f>N181+P181+R181</f>
        <v>0</v>
      </c>
      <c r="E181" s="80" t="s">
        <v>494</v>
      </c>
      <c r="F181" s="79" t="s">
        <v>493</v>
      </c>
      <c r="G181" s="64" t="s">
        <v>381</v>
      </c>
      <c r="H181" s="63" t="s">
        <v>6</v>
      </c>
      <c r="I181" s="71" t="s">
        <v>12</v>
      </c>
      <c r="J181" s="81">
        <v>2012</v>
      </c>
      <c r="K181" s="61" t="s">
        <v>29</v>
      </c>
      <c r="L181" s="141">
        <f>IF(J181&gt;2010,1,IF(J181&gt;2006,0.3,4))</f>
        <v>1</v>
      </c>
      <c r="M181" s="90"/>
      <c r="N181" s="155"/>
      <c r="P181" s="146"/>
      <c r="R181" s="146"/>
      <c r="S181" s="195"/>
      <c r="T181" s="195"/>
    </row>
    <row r="182" spans="1:20" s="33" customFormat="1" hidden="1" x14ac:dyDescent="0.3">
      <c r="A182" s="67"/>
      <c r="B182" s="172">
        <v>20210082053</v>
      </c>
      <c r="C182" s="66"/>
      <c r="D182" s="65">
        <f>N182+P182+R182</f>
        <v>0</v>
      </c>
      <c r="E182" s="80" t="s">
        <v>474</v>
      </c>
      <c r="F182" s="79" t="s">
        <v>473</v>
      </c>
      <c r="G182" s="64" t="s">
        <v>381</v>
      </c>
      <c r="H182" s="63" t="s">
        <v>6</v>
      </c>
      <c r="I182" s="71" t="s">
        <v>12</v>
      </c>
      <c r="J182" s="81">
        <v>2012</v>
      </c>
      <c r="K182" s="61" t="s">
        <v>29</v>
      </c>
      <c r="L182" s="141">
        <f>IF(J182&gt;2010,1,IF(J182&gt;2006,0.3,4))</f>
        <v>1</v>
      </c>
      <c r="M182" s="90"/>
      <c r="N182" s="155"/>
      <c r="P182" s="146"/>
      <c r="R182" s="146"/>
      <c r="S182" s="195"/>
      <c r="T182" s="195"/>
    </row>
    <row r="183" spans="1:20" s="33" customFormat="1" hidden="1" x14ac:dyDescent="0.3">
      <c r="A183" s="67"/>
      <c r="B183" s="172">
        <v>20190014681</v>
      </c>
      <c r="C183" s="69"/>
      <c r="D183" s="65">
        <f>N183+P183+R183</f>
        <v>0</v>
      </c>
      <c r="E183" s="80" t="s">
        <v>449</v>
      </c>
      <c r="F183" s="79" t="s">
        <v>448</v>
      </c>
      <c r="G183" s="64" t="s">
        <v>381</v>
      </c>
      <c r="H183" s="63" t="s">
        <v>6</v>
      </c>
      <c r="I183" s="71" t="s">
        <v>30</v>
      </c>
      <c r="J183" s="81">
        <v>2009</v>
      </c>
      <c r="K183" s="61" t="s">
        <v>29</v>
      </c>
      <c r="L183" s="141">
        <f>IF(J183&gt;2010,1,IF(J183&gt;2006,0.3,4))</f>
        <v>0.3</v>
      </c>
      <c r="M183" s="90"/>
      <c r="N183" s="155"/>
      <c r="P183" s="146"/>
      <c r="R183" s="146"/>
      <c r="S183" s="195"/>
      <c r="T183" s="195"/>
    </row>
    <row r="184" spans="1:20" s="33" customFormat="1" hidden="1" x14ac:dyDescent="0.3">
      <c r="A184" s="67"/>
      <c r="B184" s="172">
        <v>20210058770</v>
      </c>
      <c r="C184" s="66"/>
      <c r="D184" s="65">
        <f>N184+P184+R184</f>
        <v>0</v>
      </c>
      <c r="E184" s="80" t="s">
        <v>434</v>
      </c>
      <c r="F184" s="79" t="s">
        <v>433</v>
      </c>
      <c r="G184" s="64" t="s">
        <v>381</v>
      </c>
      <c r="H184" s="63" t="s">
        <v>6</v>
      </c>
      <c r="I184" s="71" t="s">
        <v>12</v>
      </c>
      <c r="J184" s="62">
        <v>2011</v>
      </c>
      <c r="K184" s="61" t="s">
        <v>29</v>
      </c>
      <c r="L184" s="141">
        <f>IF(J184&gt;2010,1,IF(J184&gt;2006,0.3,4))</f>
        <v>1</v>
      </c>
      <c r="M184" s="90"/>
      <c r="N184" s="155"/>
      <c r="P184" s="146"/>
      <c r="R184" s="146"/>
      <c r="S184" s="195"/>
      <c r="T184" s="195"/>
    </row>
    <row r="185" spans="1:20" s="33" customFormat="1" hidden="1" x14ac:dyDescent="0.3">
      <c r="A185" s="67"/>
      <c r="B185" s="173">
        <v>20200055877</v>
      </c>
      <c r="C185" s="69"/>
      <c r="D185" s="65">
        <f>N185+P185+R185</f>
        <v>0</v>
      </c>
      <c r="E185" s="80" t="s">
        <v>423</v>
      </c>
      <c r="F185" s="79" t="s">
        <v>422</v>
      </c>
      <c r="G185" s="64" t="s">
        <v>381</v>
      </c>
      <c r="H185" s="63" t="s">
        <v>6</v>
      </c>
      <c r="I185" s="71" t="s">
        <v>12</v>
      </c>
      <c r="J185" s="62">
        <v>2012</v>
      </c>
      <c r="K185" s="61" t="s">
        <v>29</v>
      </c>
      <c r="L185" s="141">
        <f>IF(J185&gt;2010,1,IF(J185&gt;2006,0.3,4))</f>
        <v>1</v>
      </c>
      <c r="M185" s="90"/>
      <c r="N185" s="155"/>
      <c r="P185" s="146"/>
      <c r="R185" s="146"/>
      <c r="S185" s="195"/>
      <c r="T185" s="195"/>
    </row>
    <row r="186" spans="1:20" s="33" customFormat="1" hidden="1" x14ac:dyDescent="0.3">
      <c r="A186" s="77"/>
      <c r="B186" s="164">
        <v>20230121486</v>
      </c>
      <c r="C186" s="66"/>
      <c r="D186" s="65">
        <f>N186+P186+R186</f>
        <v>0</v>
      </c>
      <c r="E186" s="76" t="s">
        <v>64</v>
      </c>
      <c r="F186" s="75" t="s">
        <v>409</v>
      </c>
      <c r="G186" s="75" t="s">
        <v>381</v>
      </c>
      <c r="H186" s="63" t="s">
        <v>6</v>
      </c>
      <c r="I186" s="73" t="s">
        <v>12</v>
      </c>
      <c r="J186" s="74">
        <v>2012</v>
      </c>
      <c r="K186" s="61" t="s">
        <v>29</v>
      </c>
      <c r="L186" s="141">
        <f>IF(J186&gt;2010,1,IF(J186&gt;2006,0.3,4))</f>
        <v>1</v>
      </c>
      <c r="M186" s="90"/>
      <c r="N186" s="155"/>
      <c r="P186" s="146"/>
      <c r="R186" s="146"/>
      <c r="S186" s="195"/>
      <c r="T186" s="195"/>
    </row>
    <row r="187" spans="1:20" s="33" customFormat="1" hidden="1" x14ac:dyDescent="0.3">
      <c r="A187" s="67"/>
      <c r="B187" s="163">
        <v>20230122014</v>
      </c>
      <c r="C187" s="66"/>
      <c r="D187" s="65">
        <f>N187+P187+R187</f>
        <v>0</v>
      </c>
      <c r="E187" s="61" t="s">
        <v>393</v>
      </c>
      <c r="F187" s="64" t="s">
        <v>392</v>
      </c>
      <c r="G187" s="64" t="s">
        <v>381</v>
      </c>
      <c r="H187" s="63" t="s">
        <v>6</v>
      </c>
      <c r="I187" s="61" t="s">
        <v>12</v>
      </c>
      <c r="J187" s="62">
        <v>2011</v>
      </c>
      <c r="K187" s="61" t="s">
        <v>29</v>
      </c>
      <c r="L187" s="141">
        <f>IF(J187&gt;2010,1,IF(J187&gt;2006,0.3,4))</f>
        <v>1</v>
      </c>
      <c r="M187" s="90"/>
      <c r="N187" s="155"/>
      <c r="P187" s="146"/>
      <c r="R187" s="146"/>
      <c r="S187" s="195"/>
      <c r="T187" s="195"/>
    </row>
    <row r="188" spans="1:20" s="33" customFormat="1" hidden="1" x14ac:dyDescent="0.3">
      <c r="A188" s="157"/>
      <c r="B188" s="159">
        <v>20200031160</v>
      </c>
      <c r="C188" s="162"/>
      <c r="D188" s="65">
        <f>N188+P188+R188</f>
        <v>0</v>
      </c>
      <c r="E188" s="27" t="s">
        <v>372</v>
      </c>
      <c r="F188" s="19" t="s">
        <v>371</v>
      </c>
      <c r="G188" s="29" t="s">
        <v>13</v>
      </c>
      <c r="H188" s="169" t="s">
        <v>6</v>
      </c>
      <c r="I188" s="27" t="s">
        <v>12</v>
      </c>
      <c r="J188" s="26">
        <v>2012</v>
      </c>
      <c r="K188" s="27" t="s">
        <v>29</v>
      </c>
      <c r="L188" s="141">
        <f>IF(J188&gt;2010,1,IF(J188&gt;2006,0.3,4))</f>
        <v>1</v>
      </c>
      <c r="M188" s="90"/>
      <c r="N188" s="155"/>
      <c r="O188" s="1"/>
      <c r="P188" s="148"/>
      <c r="Q188" s="1"/>
      <c r="R188" s="148"/>
      <c r="S188" s="197"/>
      <c r="T188" s="197"/>
    </row>
    <row r="189" spans="1:20" s="33" customFormat="1" hidden="1" x14ac:dyDescent="0.3">
      <c r="A189" s="157"/>
      <c r="B189" s="159">
        <v>20200029455</v>
      </c>
      <c r="C189" s="162"/>
      <c r="D189" s="65">
        <f>N189+P189+R189</f>
        <v>0</v>
      </c>
      <c r="E189" s="27" t="s">
        <v>318</v>
      </c>
      <c r="F189" s="19" t="s">
        <v>317</v>
      </c>
      <c r="G189" s="29" t="s">
        <v>13</v>
      </c>
      <c r="H189" s="169" t="s">
        <v>6</v>
      </c>
      <c r="I189" s="27" t="s">
        <v>12</v>
      </c>
      <c r="J189" s="26">
        <v>2012</v>
      </c>
      <c r="K189" s="27" t="s">
        <v>29</v>
      </c>
      <c r="L189" s="141">
        <f>IF(J189&gt;2010,1,IF(J189&gt;2006,0.3,4))</f>
        <v>1</v>
      </c>
      <c r="M189" s="90"/>
      <c r="N189" s="155"/>
      <c r="O189" s="1"/>
      <c r="P189" s="148"/>
      <c r="Q189" s="1"/>
      <c r="R189" s="148"/>
      <c r="S189" s="197"/>
      <c r="T189" s="197"/>
    </row>
    <row r="190" spans="1:20" s="33" customFormat="1" hidden="1" x14ac:dyDescent="0.3">
      <c r="A190" s="157"/>
      <c r="B190" s="161">
        <v>20160019809</v>
      </c>
      <c r="C190" s="166"/>
      <c r="D190" s="65">
        <f>N190+P190+R190</f>
        <v>0</v>
      </c>
      <c r="E190" s="34" t="s">
        <v>206</v>
      </c>
      <c r="F190" s="36" t="s">
        <v>205</v>
      </c>
      <c r="G190" s="36" t="s">
        <v>13</v>
      </c>
      <c r="H190" s="171" t="s">
        <v>6</v>
      </c>
      <c r="I190" s="34" t="s">
        <v>30</v>
      </c>
      <c r="J190" s="35">
        <v>2011</v>
      </c>
      <c r="K190" s="34" t="s">
        <v>11</v>
      </c>
      <c r="L190" s="141">
        <f>IF(J190&gt;2010,1,IF(J190&gt;2006,0.3,4))</f>
        <v>1</v>
      </c>
      <c r="M190" s="90"/>
      <c r="N190" s="155"/>
      <c r="O190" s="1"/>
      <c r="P190" s="148"/>
      <c r="Q190" s="1"/>
      <c r="R190" s="148"/>
      <c r="S190" s="197"/>
      <c r="T190" s="197"/>
    </row>
    <row r="191" spans="1:20" s="33" customFormat="1" hidden="1" x14ac:dyDescent="0.3">
      <c r="A191" s="157"/>
      <c r="B191" s="161">
        <v>20220112140</v>
      </c>
      <c r="C191" s="166"/>
      <c r="D191" s="65">
        <f>N191+P191+R191</f>
        <v>0</v>
      </c>
      <c r="E191" s="34" t="s">
        <v>158</v>
      </c>
      <c r="F191" s="36" t="s">
        <v>157</v>
      </c>
      <c r="G191" s="36" t="s">
        <v>13</v>
      </c>
      <c r="H191" s="183" t="s">
        <v>6</v>
      </c>
      <c r="I191" s="34" t="s">
        <v>30</v>
      </c>
      <c r="J191" s="35">
        <v>2009</v>
      </c>
      <c r="K191" s="34" t="s">
        <v>29</v>
      </c>
      <c r="L191" s="141">
        <f>IF(J191&gt;2010,1,IF(J191&gt;2006,0.3,4))</f>
        <v>0.3</v>
      </c>
      <c r="M191" s="90"/>
      <c r="N191" s="155"/>
      <c r="O191" s="1"/>
      <c r="P191" s="148"/>
      <c r="Q191" s="1"/>
      <c r="R191" s="148"/>
      <c r="S191" s="197"/>
      <c r="T191" s="197"/>
    </row>
    <row r="192" spans="1:20" s="33" customFormat="1" hidden="1" x14ac:dyDescent="0.3">
      <c r="A192" s="157"/>
      <c r="B192" s="159">
        <v>20220087617</v>
      </c>
      <c r="C192" s="162"/>
      <c r="D192" s="65">
        <f>N192+P192+R192</f>
        <v>0</v>
      </c>
      <c r="E192" s="27" t="s">
        <v>118</v>
      </c>
      <c r="F192" s="19" t="s">
        <v>117</v>
      </c>
      <c r="G192" s="29" t="s">
        <v>13</v>
      </c>
      <c r="H192" s="169" t="s">
        <v>6</v>
      </c>
      <c r="I192" s="27" t="s">
        <v>12</v>
      </c>
      <c r="J192" s="26">
        <v>2011</v>
      </c>
      <c r="K192" s="27" t="s">
        <v>29</v>
      </c>
      <c r="L192" s="141">
        <f>IF(J192&gt;2010,1,IF(J192&gt;2006,0.3,4))</f>
        <v>1</v>
      </c>
      <c r="M192" s="90"/>
      <c r="N192" s="155"/>
      <c r="O192" s="2"/>
      <c r="P192" s="7"/>
      <c r="Q192" s="2"/>
      <c r="R192" s="7"/>
      <c r="S192" s="218"/>
      <c r="T192" s="218"/>
    </row>
    <row r="193" spans="1:20" s="33" customFormat="1" hidden="1" x14ac:dyDescent="0.3">
      <c r="A193" s="157"/>
      <c r="B193" s="159">
        <v>20210058218</v>
      </c>
      <c r="C193" s="162"/>
      <c r="D193" s="65">
        <f>N193+P193+R193</f>
        <v>0</v>
      </c>
      <c r="E193" s="27" t="s">
        <v>110</v>
      </c>
      <c r="F193" s="19" t="s">
        <v>109</v>
      </c>
      <c r="G193" s="29" t="s">
        <v>13</v>
      </c>
      <c r="H193" s="169" t="s">
        <v>6</v>
      </c>
      <c r="I193" s="27" t="s">
        <v>12</v>
      </c>
      <c r="J193" s="26">
        <v>2011</v>
      </c>
      <c r="K193" s="27" t="s">
        <v>29</v>
      </c>
      <c r="L193" s="141">
        <f>IF(J193&gt;2010,1,IF(J193&gt;2006,0.3,4))</f>
        <v>1</v>
      </c>
      <c r="M193" s="90"/>
      <c r="N193" s="155"/>
      <c r="O193" s="1"/>
      <c r="P193" s="148"/>
      <c r="Q193" s="1"/>
      <c r="R193" s="148"/>
      <c r="S193" s="197"/>
      <c r="T193" s="197"/>
    </row>
    <row r="194" spans="1:20" s="33" customFormat="1" hidden="1" x14ac:dyDescent="0.3">
      <c r="A194" s="157"/>
      <c r="B194" s="159">
        <v>20200035852</v>
      </c>
      <c r="C194" s="162"/>
      <c r="D194" s="65">
        <f>N194+P194+R194</f>
        <v>0</v>
      </c>
      <c r="E194" s="27" t="s">
        <v>98</v>
      </c>
      <c r="F194" s="19" t="s">
        <v>97</v>
      </c>
      <c r="G194" s="29" t="s">
        <v>13</v>
      </c>
      <c r="H194" s="169" t="s">
        <v>6</v>
      </c>
      <c r="I194" s="27" t="s">
        <v>12</v>
      </c>
      <c r="J194" s="26">
        <v>2012</v>
      </c>
      <c r="K194" s="27" t="s">
        <v>29</v>
      </c>
      <c r="L194" s="141">
        <f>IF(J194&gt;2010,1,IF(J194&gt;2006,0.3,4))</f>
        <v>1</v>
      </c>
      <c r="M194" s="90"/>
      <c r="N194" s="155"/>
      <c r="O194" s="47"/>
      <c r="P194" s="150"/>
      <c r="Q194" s="47"/>
      <c r="R194" s="150"/>
      <c r="S194" s="226"/>
      <c r="T194" s="226"/>
    </row>
    <row r="195" spans="1:20" s="33" customFormat="1" hidden="1" x14ac:dyDescent="0.3">
      <c r="A195" s="157"/>
      <c r="B195" s="159">
        <v>20210085390</v>
      </c>
      <c r="C195" s="162"/>
      <c r="D195" s="65">
        <f>N195+P195+R195</f>
        <v>0</v>
      </c>
      <c r="E195" s="27" t="s">
        <v>89</v>
      </c>
      <c r="F195" s="19" t="s">
        <v>88</v>
      </c>
      <c r="G195" s="29" t="s">
        <v>13</v>
      </c>
      <c r="H195" s="169" t="s">
        <v>6</v>
      </c>
      <c r="I195" s="27" t="s">
        <v>12</v>
      </c>
      <c r="J195" s="26">
        <v>2011</v>
      </c>
      <c r="K195" s="27" t="s">
        <v>29</v>
      </c>
      <c r="L195" s="141">
        <f>IF(J195&gt;2010,1,IF(J195&gt;2006,0.3,4))</f>
        <v>1</v>
      </c>
      <c r="M195" s="90"/>
      <c r="N195" s="155"/>
      <c r="O195" s="1"/>
      <c r="P195" s="148"/>
      <c r="Q195" s="1"/>
      <c r="R195" s="148"/>
      <c r="S195" s="197"/>
      <c r="T195" s="197"/>
    </row>
    <row r="196" spans="1:20" s="33" customFormat="1" hidden="1" x14ac:dyDescent="0.3">
      <c r="A196" s="157"/>
      <c r="B196" s="159">
        <v>20210087088</v>
      </c>
      <c r="C196" s="162"/>
      <c r="D196" s="65">
        <f>N196+P196+R196</f>
        <v>0</v>
      </c>
      <c r="E196" s="27" t="s">
        <v>78</v>
      </c>
      <c r="F196" s="19" t="s">
        <v>81</v>
      </c>
      <c r="G196" s="29" t="s">
        <v>13</v>
      </c>
      <c r="H196" s="169" t="s">
        <v>6</v>
      </c>
      <c r="I196" s="27" t="s">
        <v>12</v>
      </c>
      <c r="J196" s="26">
        <v>2012</v>
      </c>
      <c r="K196" s="27" t="s">
        <v>29</v>
      </c>
      <c r="L196" s="141">
        <f>IF(J196&gt;2010,1,IF(J196&gt;2006,0.3,4))</f>
        <v>1</v>
      </c>
      <c r="M196" s="90"/>
      <c r="N196" s="155"/>
      <c r="O196" s="1"/>
      <c r="P196" s="148"/>
      <c r="Q196" s="1"/>
      <c r="R196" s="148"/>
      <c r="S196" s="197"/>
      <c r="T196" s="197"/>
    </row>
    <row r="197" spans="1:20" s="33" customFormat="1" hidden="1" x14ac:dyDescent="0.3">
      <c r="A197" s="157"/>
      <c r="B197" s="159">
        <v>20220118961</v>
      </c>
      <c r="C197" s="162"/>
      <c r="D197" s="65">
        <f>N197+P197+R197</f>
        <v>0</v>
      </c>
      <c r="E197" s="27" t="s">
        <v>62</v>
      </c>
      <c r="F197" s="19" t="s">
        <v>61</v>
      </c>
      <c r="G197" s="29" t="s">
        <v>13</v>
      </c>
      <c r="H197" s="169" t="s">
        <v>6</v>
      </c>
      <c r="I197" s="27" t="s">
        <v>12</v>
      </c>
      <c r="J197" s="26">
        <v>2011</v>
      </c>
      <c r="K197" s="27" t="s">
        <v>29</v>
      </c>
      <c r="L197" s="141">
        <f>IF(J197&gt;2010,1,IF(J197&gt;2006,0.3,4))</f>
        <v>1</v>
      </c>
      <c r="M197" s="90"/>
      <c r="N197" s="155"/>
      <c r="O197" s="1"/>
      <c r="P197" s="148"/>
      <c r="Q197" s="1"/>
      <c r="R197" s="148"/>
      <c r="S197" s="197"/>
      <c r="T197" s="197"/>
    </row>
    <row r="198" spans="1:20" s="33" customFormat="1" hidden="1" x14ac:dyDescent="0.3">
      <c r="A198" s="157"/>
      <c r="B198" s="161">
        <v>20190007841</v>
      </c>
      <c r="C198" s="166"/>
      <c r="D198" s="65">
        <f>N198+P198+R198</f>
        <v>0</v>
      </c>
      <c r="E198" s="34" t="s">
        <v>55</v>
      </c>
      <c r="F198" s="36" t="s">
        <v>54</v>
      </c>
      <c r="G198" s="36" t="s">
        <v>13</v>
      </c>
      <c r="H198" s="183" t="s">
        <v>6</v>
      </c>
      <c r="I198" s="34" t="s">
        <v>30</v>
      </c>
      <c r="J198" s="35">
        <v>2010</v>
      </c>
      <c r="K198" s="34" t="s">
        <v>29</v>
      </c>
      <c r="L198" s="141">
        <f>IF(J198&gt;2010,1,IF(J198&gt;2006,0.3,4))</f>
        <v>0.3</v>
      </c>
      <c r="M198" s="90"/>
      <c r="N198" s="155"/>
      <c r="O198" s="1"/>
      <c r="P198" s="148"/>
      <c r="Q198" s="1"/>
      <c r="R198" s="148"/>
      <c r="S198" s="197"/>
      <c r="T198" s="197"/>
    </row>
    <row r="199" spans="1:20" s="318" customFormat="1" x14ac:dyDescent="0.3">
      <c r="A199" s="328">
        <v>1</v>
      </c>
      <c r="B199" s="329">
        <v>20200030290</v>
      </c>
      <c r="C199" s="330">
        <v>1</v>
      </c>
      <c r="D199" s="311">
        <f>N199+P199+R199</f>
        <v>22</v>
      </c>
      <c r="E199" s="331" t="s">
        <v>350</v>
      </c>
      <c r="F199" s="332" t="s">
        <v>365</v>
      </c>
      <c r="G199" s="333" t="s">
        <v>13</v>
      </c>
      <c r="H199" s="334" t="s">
        <v>5</v>
      </c>
      <c r="I199" s="329" t="s">
        <v>12</v>
      </c>
      <c r="J199" s="335">
        <v>2010</v>
      </c>
      <c r="K199" s="27" t="s">
        <v>29</v>
      </c>
      <c r="L199" s="141">
        <f>IF(J199&gt;2010,1,IF(J199&gt;2006,0.3,4))</f>
        <v>0.3</v>
      </c>
      <c r="M199" s="316">
        <v>1</v>
      </c>
      <c r="N199" s="317">
        <v>22</v>
      </c>
      <c r="O199" s="320"/>
      <c r="P199" s="337"/>
      <c r="Q199" s="320"/>
      <c r="R199" s="337"/>
      <c r="S199" s="320"/>
      <c r="T199" s="320"/>
    </row>
    <row r="200" spans="1:20" s="125" customFormat="1" x14ac:dyDescent="0.3">
      <c r="A200" s="243"/>
      <c r="B200" s="244">
        <v>20210080448</v>
      </c>
      <c r="C200" s="245">
        <v>2</v>
      </c>
      <c r="D200" s="246">
        <f>N200+P200+R200</f>
        <v>18</v>
      </c>
      <c r="E200" s="244" t="s">
        <v>547</v>
      </c>
      <c r="F200" s="247" t="s">
        <v>546</v>
      </c>
      <c r="G200" s="248" t="s">
        <v>381</v>
      </c>
      <c r="H200" s="249" t="s">
        <v>5</v>
      </c>
      <c r="I200" s="276" t="s">
        <v>12</v>
      </c>
      <c r="J200" s="250">
        <v>2009</v>
      </c>
      <c r="K200" s="61" t="s">
        <v>29</v>
      </c>
      <c r="L200" s="141">
        <f>IF(J200&gt;2010,1,IF(J200&gt;2006,0.3,4))</f>
        <v>0.3</v>
      </c>
      <c r="M200" s="258">
        <v>2</v>
      </c>
      <c r="N200" s="259">
        <v>18</v>
      </c>
      <c r="P200" s="260"/>
      <c r="R200" s="260"/>
      <c r="S200" s="261"/>
      <c r="T200" s="261"/>
    </row>
    <row r="201" spans="1:20" s="125" customFormat="1" x14ac:dyDescent="0.3">
      <c r="A201" s="251"/>
      <c r="B201" s="252">
        <v>20220088184</v>
      </c>
      <c r="C201" s="253">
        <v>3</v>
      </c>
      <c r="D201" s="246">
        <f>N201+P201+R201</f>
        <v>15</v>
      </c>
      <c r="E201" s="254" t="s">
        <v>51</v>
      </c>
      <c r="F201" s="255" t="s">
        <v>50</v>
      </c>
      <c r="G201" s="256" t="s">
        <v>13</v>
      </c>
      <c r="H201" s="275" t="s">
        <v>5</v>
      </c>
      <c r="I201" s="252" t="s">
        <v>12</v>
      </c>
      <c r="J201" s="257">
        <v>2009</v>
      </c>
      <c r="K201" s="27" t="s">
        <v>29</v>
      </c>
      <c r="L201" s="141">
        <f>IF(J201&gt;2010,1,IF(J201&gt;2006,0.3,4))</f>
        <v>0.3</v>
      </c>
      <c r="M201" s="258">
        <v>3</v>
      </c>
      <c r="N201" s="259">
        <v>15</v>
      </c>
      <c r="O201" s="262"/>
      <c r="P201" s="263"/>
      <c r="Q201" s="262"/>
      <c r="R201" s="263"/>
      <c r="S201" s="264"/>
      <c r="T201" s="264"/>
    </row>
    <row r="202" spans="1:20" s="33" customFormat="1" x14ac:dyDescent="0.3">
      <c r="A202" s="67"/>
      <c r="B202" s="61">
        <v>20200031112</v>
      </c>
      <c r="C202" s="69">
        <v>4</v>
      </c>
      <c r="D202" s="65">
        <f>N202+P202+R202</f>
        <v>13</v>
      </c>
      <c r="E202" s="61" t="s">
        <v>702</v>
      </c>
      <c r="F202" s="64" t="s">
        <v>701</v>
      </c>
      <c r="G202" s="64" t="s">
        <v>683</v>
      </c>
      <c r="H202" s="167" t="s">
        <v>5</v>
      </c>
      <c r="I202" s="163" t="s">
        <v>12</v>
      </c>
      <c r="J202" s="82">
        <v>2009</v>
      </c>
      <c r="K202" s="61" t="s">
        <v>29</v>
      </c>
      <c r="L202" s="141">
        <f>IF(J202&gt;2010,1,IF(J202&gt;2006,0.3,4))</f>
        <v>0.3</v>
      </c>
      <c r="M202" s="236">
        <v>4</v>
      </c>
      <c r="N202" s="155">
        <v>13</v>
      </c>
      <c r="P202" s="146"/>
      <c r="R202" s="146"/>
      <c r="S202" s="195"/>
      <c r="T202" s="195"/>
    </row>
    <row r="203" spans="1:20" s="33" customFormat="1" x14ac:dyDescent="0.3">
      <c r="A203" s="67"/>
      <c r="B203" s="61">
        <v>20220087962</v>
      </c>
      <c r="C203" s="162">
        <v>5</v>
      </c>
      <c r="D203" s="65">
        <f>N203+P203+R203</f>
        <v>12</v>
      </c>
      <c r="E203" s="61" t="s">
        <v>775</v>
      </c>
      <c r="F203" s="64" t="s">
        <v>774</v>
      </c>
      <c r="G203" s="64" t="s">
        <v>683</v>
      </c>
      <c r="H203" s="167" t="s">
        <v>5</v>
      </c>
      <c r="I203" s="163" t="s">
        <v>12</v>
      </c>
      <c r="J203" s="82">
        <v>2010</v>
      </c>
      <c r="K203" s="61" t="s">
        <v>29</v>
      </c>
      <c r="L203" s="141">
        <f>IF(J203&gt;2010,1,IF(J203&gt;2006,0.3,4))</f>
        <v>0.3</v>
      </c>
      <c r="M203" s="236">
        <v>5</v>
      </c>
      <c r="N203" s="155">
        <v>12</v>
      </c>
      <c r="P203" s="146"/>
      <c r="R203" s="146"/>
      <c r="S203" s="195"/>
      <c r="T203" s="195"/>
    </row>
    <row r="204" spans="1:20" s="33" customFormat="1" x14ac:dyDescent="0.3">
      <c r="A204" s="158">
        <v>1</v>
      </c>
      <c r="B204" s="159">
        <v>20230123081</v>
      </c>
      <c r="C204" s="69">
        <v>6</v>
      </c>
      <c r="D204" s="65">
        <f>N204+P204+R204</f>
        <v>11</v>
      </c>
      <c r="E204" s="27" t="s">
        <v>213</v>
      </c>
      <c r="F204" s="19" t="s">
        <v>212</v>
      </c>
      <c r="G204" s="29" t="s">
        <v>13</v>
      </c>
      <c r="H204" s="174" t="s">
        <v>5</v>
      </c>
      <c r="I204" s="159" t="s">
        <v>12</v>
      </c>
      <c r="J204" s="26">
        <v>2010</v>
      </c>
      <c r="K204" s="27" t="s">
        <v>29</v>
      </c>
      <c r="L204" s="141">
        <f>IF(J204&gt;2010,1,IF(J204&gt;2006,0.3,4))</f>
        <v>0.3</v>
      </c>
      <c r="M204" s="236">
        <v>6</v>
      </c>
      <c r="N204" s="155">
        <v>11</v>
      </c>
      <c r="O204" s="1"/>
      <c r="P204" s="148"/>
      <c r="Q204" s="1"/>
      <c r="R204" s="148"/>
      <c r="S204" s="197"/>
      <c r="T204" s="197"/>
    </row>
    <row r="205" spans="1:20" s="33" customFormat="1" x14ac:dyDescent="0.3">
      <c r="A205" s="157"/>
      <c r="B205" s="159">
        <v>20230120943</v>
      </c>
      <c r="C205" s="162">
        <v>7</v>
      </c>
      <c r="D205" s="65">
        <f>N205+P205+R205</f>
        <v>10</v>
      </c>
      <c r="E205" s="27" t="s">
        <v>106</v>
      </c>
      <c r="F205" s="19" t="s">
        <v>105</v>
      </c>
      <c r="G205" s="29" t="s">
        <v>13</v>
      </c>
      <c r="H205" s="174" t="s">
        <v>5</v>
      </c>
      <c r="I205" s="159" t="s">
        <v>12</v>
      </c>
      <c r="J205" s="26">
        <v>2010</v>
      </c>
      <c r="K205" s="27" t="s">
        <v>29</v>
      </c>
      <c r="L205" s="141">
        <f>IF(J205&gt;2010,1,IF(J205&gt;2006,0.3,4))</f>
        <v>0.3</v>
      </c>
      <c r="M205" s="236">
        <v>7</v>
      </c>
      <c r="N205" s="155">
        <v>10</v>
      </c>
      <c r="O205" s="1"/>
      <c r="P205" s="148"/>
      <c r="Q205" s="1"/>
      <c r="R205" s="148"/>
      <c r="S205" s="197"/>
      <c r="T205" s="197"/>
    </row>
    <row r="206" spans="1:20" s="33" customFormat="1" x14ac:dyDescent="0.3">
      <c r="A206" s="67"/>
      <c r="B206" s="61">
        <v>20220094751</v>
      </c>
      <c r="C206" s="69">
        <v>8</v>
      </c>
      <c r="D206" s="65">
        <f>N206+P206+R206</f>
        <v>9</v>
      </c>
      <c r="E206" s="61" t="s">
        <v>596</v>
      </c>
      <c r="F206" s="64" t="s">
        <v>595</v>
      </c>
      <c r="G206" s="64" t="s">
        <v>580</v>
      </c>
      <c r="H206" s="167" t="s">
        <v>5</v>
      </c>
      <c r="I206" s="163" t="s">
        <v>12</v>
      </c>
      <c r="J206" s="82">
        <v>2010</v>
      </c>
      <c r="K206" s="61" t="s">
        <v>29</v>
      </c>
      <c r="L206" s="141">
        <f>IF(J206&gt;2010,1,IF(J206&gt;2006,0.3,4))</f>
        <v>0.3</v>
      </c>
      <c r="M206" s="236">
        <v>8</v>
      </c>
      <c r="N206" s="155">
        <v>9</v>
      </c>
      <c r="P206" s="146"/>
      <c r="R206" s="146"/>
      <c r="S206" s="195"/>
      <c r="T206" s="195"/>
    </row>
    <row r="207" spans="1:20" s="33" customFormat="1" x14ac:dyDescent="0.3">
      <c r="A207" s="67"/>
      <c r="B207" s="61">
        <v>20220088130</v>
      </c>
      <c r="C207" s="162">
        <v>9</v>
      </c>
      <c r="D207" s="65">
        <f>N207+P207+R207</f>
        <v>8</v>
      </c>
      <c r="E207" s="61" t="s">
        <v>813</v>
      </c>
      <c r="F207" s="64" t="s">
        <v>812</v>
      </c>
      <c r="G207" s="64" t="s">
        <v>683</v>
      </c>
      <c r="H207" s="167" t="s">
        <v>5</v>
      </c>
      <c r="I207" s="163" t="s">
        <v>12</v>
      </c>
      <c r="J207" s="82">
        <v>2010</v>
      </c>
      <c r="K207" s="61" t="s">
        <v>29</v>
      </c>
      <c r="L207" s="141">
        <f>IF(J207&gt;2010,1,IF(J207&gt;2006,0.3,4))</f>
        <v>0.3</v>
      </c>
      <c r="M207" s="236" t="s">
        <v>919</v>
      </c>
      <c r="N207" s="155">
        <v>8</v>
      </c>
      <c r="P207" s="146"/>
      <c r="R207" s="146"/>
      <c r="S207" s="195"/>
      <c r="T207" s="195"/>
    </row>
    <row r="208" spans="1:20" s="33" customFormat="1" x14ac:dyDescent="0.3">
      <c r="A208" s="67"/>
      <c r="B208" s="61">
        <v>20180016878</v>
      </c>
      <c r="C208" s="69">
        <v>9</v>
      </c>
      <c r="D208" s="65">
        <f>N208+P208+R208</f>
        <v>8</v>
      </c>
      <c r="E208" s="61" t="s">
        <v>619</v>
      </c>
      <c r="F208" s="64" t="s">
        <v>618</v>
      </c>
      <c r="G208" s="64" t="s">
        <v>580</v>
      </c>
      <c r="H208" s="170" t="s">
        <v>5</v>
      </c>
      <c r="I208" s="163" t="s">
        <v>12</v>
      </c>
      <c r="J208" s="82">
        <v>2010</v>
      </c>
      <c r="K208" s="70" t="s">
        <v>29</v>
      </c>
      <c r="L208" s="141">
        <f>IF(J208&gt;2010,1,IF(J208&gt;2006,0.3,4))</f>
        <v>0.3</v>
      </c>
      <c r="M208" s="236" t="s">
        <v>919</v>
      </c>
      <c r="N208" s="155">
        <v>8</v>
      </c>
      <c r="P208" s="146"/>
      <c r="R208" s="146"/>
      <c r="S208" s="195"/>
      <c r="T208" s="195"/>
    </row>
    <row r="209" spans="1:20" s="33" customFormat="1" x14ac:dyDescent="0.3">
      <c r="A209" s="67"/>
      <c r="B209" s="61">
        <v>20200031100</v>
      </c>
      <c r="C209" s="162">
        <v>11</v>
      </c>
      <c r="D209" s="65">
        <f>N209+P209+R209</f>
        <v>7</v>
      </c>
      <c r="E209" s="61" t="s">
        <v>750</v>
      </c>
      <c r="F209" s="64" t="s">
        <v>749</v>
      </c>
      <c r="G209" s="64" t="s">
        <v>683</v>
      </c>
      <c r="H209" s="167" t="s">
        <v>5</v>
      </c>
      <c r="I209" s="163" t="s">
        <v>12</v>
      </c>
      <c r="J209" s="82">
        <v>2009</v>
      </c>
      <c r="K209" s="61" t="s">
        <v>29</v>
      </c>
      <c r="L209" s="141">
        <f>IF(J209&gt;2010,1,IF(J209&gt;2006,0.3,4))</f>
        <v>0.3</v>
      </c>
      <c r="M209" s="236" t="s">
        <v>921</v>
      </c>
      <c r="N209" s="155">
        <v>7</v>
      </c>
      <c r="P209" s="146"/>
      <c r="R209" s="146"/>
      <c r="S209" s="195"/>
      <c r="T209" s="195"/>
    </row>
    <row r="210" spans="1:20" s="33" customFormat="1" x14ac:dyDescent="0.3">
      <c r="A210" s="67"/>
      <c r="B210" s="61">
        <v>20230134073</v>
      </c>
      <c r="C210" s="69">
        <v>11</v>
      </c>
      <c r="D210" s="65">
        <f>N210+P210+R210</f>
        <v>7</v>
      </c>
      <c r="E210" s="61" t="s">
        <v>607</v>
      </c>
      <c r="F210" s="64" t="s">
        <v>606</v>
      </c>
      <c r="G210" s="64" t="s">
        <v>580</v>
      </c>
      <c r="H210" s="167" t="s">
        <v>5</v>
      </c>
      <c r="I210" s="163" t="s">
        <v>12</v>
      </c>
      <c r="J210" s="82">
        <v>2009</v>
      </c>
      <c r="K210" s="61" t="s">
        <v>29</v>
      </c>
      <c r="L210" s="141">
        <f>IF(J210&gt;2010,1,IF(J210&gt;2006,0.3,4))</f>
        <v>0.3</v>
      </c>
      <c r="M210" s="236" t="s">
        <v>921</v>
      </c>
      <c r="N210" s="155">
        <v>7</v>
      </c>
      <c r="P210" s="146"/>
      <c r="R210" s="146"/>
      <c r="S210" s="195"/>
      <c r="T210" s="195"/>
    </row>
    <row r="211" spans="1:20" s="33" customFormat="1" x14ac:dyDescent="0.3">
      <c r="A211" s="67"/>
      <c r="B211" s="61">
        <v>20220094745</v>
      </c>
      <c r="C211" s="162">
        <v>13</v>
      </c>
      <c r="D211" s="65">
        <f>N211+P211+R211</f>
        <v>4</v>
      </c>
      <c r="E211" s="61" t="s">
        <v>645</v>
      </c>
      <c r="F211" s="64" t="s">
        <v>644</v>
      </c>
      <c r="G211" s="64" t="s">
        <v>580</v>
      </c>
      <c r="H211" s="167" t="s">
        <v>5</v>
      </c>
      <c r="I211" s="163" t="s">
        <v>12</v>
      </c>
      <c r="J211" s="82">
        <v>2010</v>
      </c>
      <c r="K211" s="61" t="s">
        <v>29</v>
      </c>
      <c r="L211" s="141">
        <f>IF(J211&gt;2010,1,IF(J211&gt;2006,0.3,4))</f>
        <v>0.3</v>
      </c>
      <c r="M211" s="236" t="s">
        <v>922</v>
      </c>
      <c r="N211" s="155">
        <v>4</v>
      </c>
      <c r="P211" s="146"/>
      <c r="R211" s="146"/>
      <c r="S211" s="195"/>
      <c r="T211" s="195"/>
    </row>
    <row r="212" spans="1:20" s="33" customFormat="1" x14ac:dyDescent="0.3">
      <c r="A212" s="157"/>
      <c r="B212" s="159">
        <v>20190001925</v>
      </c>
      <c r="C212" s="69">
        <v>13</v>
      </c>
      <c r="D212" s="65">
        <f>N212+P212+R212</f>
        <v>4</v>
      </c>
      <c r="E212" s="27" t="s">
        <v>374</v>
      </c>
      <c r="F212" s="19" t="s">
        <v>373</v>
      </c>
      <c r="G212" s="29" t="s">
        <v>13</v>
      </c>
      <c r="H212" s="174" t="s">
        <v>5</v>
      </c>
      <c r="I212" s="159" t="s">
        <v>12</v>
      </c>
      <c r="J212" s="26">
        <v>2009</v>
      </c>
      <c r="K212" s="27" t="s">
        <v>29</v>
      </c>
      <c r="L212" s="141">
        <f>IF(J212&gt;2010,1,IF(J212&gt;2006,0.3,4))</f>
        <v>0.3</v>
      </c>
      <c r="M212" s="236" t="s">
        <v>922</v>
      </c>
      <c r="N212" s="155">
        <v>4</v>
      </c>
      <c r="O212" s="1"/>
      <c r="P212" s="148"/>
      <c r="Q212" s="1"/>
      <c r="R212" s="148"/>
      <c r="S212" s="197"/>
      <c r="T212" s="197"/>
    </row>
    <row r="213" spans="1:20" s="33" customFormat="1" x14ac:dyDescent="0.3">
      <c r="A213" s="158">
        <v>1</v>
      </c>
      <c r="B213" s="159">
        <v>20230120967</v>
      </c>
      <c r="C213" s="162">
        <v>13</v>
      </c>
      <c r="D213" s="65">
        <f>N213+P213+R213</f>
        <v>4</v>
      </c>
      <c r="E213" s="27" t="s">
        <v>102</v>
      </c>
      <c r="F213" s="19" t="s">
        <v>101</v>
      </c>
      <c r="G213" s="29" t="s">
        <v>13</v>
      </c>
      <c r="H213" s="174" t="s">
        <v>5</v>
      </c>
      <c r="I213" s="159" t="s">
        <v>12</v>
      </c>
      <c r="J213" s="26">
        <v>2009</v>
      </c>
      <c r="K213" s="27" t="s">
        <v>29</v>
      </c>
      <c r="L213" s="141">
        <f>IF(J213&gt;2010,1,IF(J213&gt;2006,0.3,4))</f>
        <v>0.3</v>
      </c>
      <c r="M213" s="236" t="s">
        <v>922</v>
      </c>
      <c r="N213" s="155">
        <v>4</v>
      </c>
      <c r="O213" s="2"/>
      <c r="P213" s="7"/>
      <c r="Q213" s="2"/>
      <c r="R213" s="7"/>
      <c r="S213" s="218"/>
      <c r="T213" s="218"/>
    </row>
    <row r="214" spans="1:20" s="33" customFormat="1" x14ac:dyDescent="0.3">
      <c r="A214" s="67"/>
      <c r="B214" s="61">
        <v>20220089057</v>
      </c>
      <c r="C214" s="69">
        <v>16</v>
      </c>
      <c r="D214" s="65">
        <f>N214+P214+R214</f>
        <v>3</v>
      </c>
      <c r="E214" s="61" t="s">
        <v>406</v>
      </c>
      <c r="F214" s="64" t="s">
        <v>405</v>
      </c>
      <c r="G214" s="64" t="s">
        <v>381</v>
      </c>
      <c r="H214" s="167" t="s">
        <v>5</v>
      </c>
      <c r="I214" s="173" t="s">
        <v>12</v>
      </c>
      <c r="J214" s="62">
        <v>2010</v>
      </c>
      <c r="K214" s="61" t="s">
        <v>29</v>
      </c>
      <c r="L214" s="141">
        <f>IF(J214&gt;2010,1,IF(J214&gt;2006,0.3,4))</f>
        <v>0.3</v>
      </c>
      <c r="M214" s="236" t="s">
        <v>917</v>
      </c>
      <c r="N214" s="155">
        <v>3</v>
      </c>
      <c r="P214" s="146"/>
      <c r="R214" s="146"/>
      <c r="S214" s="195"/>
      <c r="T214" s="195"/>
    </row>
    <row r="215" spans="1:20" s="33" customFormat="1" x14ac:dyDescent="0.3">
      <c r="A215" s="157"/>
      <c r="B215" s="159">
        <v>20190001954</v>
      </c>
      <c r="C215" s="162" t="s">
        <v>926</v>
      </c>
      <c r="D215" s="65">
        <f>N215+P215+R215</f>
        <v>0</v>
      </c>
      <c r="E215" s="27" t="s">
        <v>174</v>
      </c>
      <c r="F215" s="19" t="s">
        <v>173</v>
      </c>
      <c r="G215" s="29" t="s">
        <v>13</v>
      </c>
      <c r="H215" s="174" t="s">
        <v>5</v>
      </c>
      <c r="I215" s="159" t="s">
        <v>12</v>
      </c>
      <c r="J215" s="26">
        <v>2009</v>
      </c>
      <c r="K215" s="27" t="s">
        <v>29</v>
      </c>
      <c r="L215" s="141">
        <f>IF(J215&gt;2010,1,IF(J215&gt;2006,0.3,4))</f>
        <v>0.3</v>
      </c>
      <c r="M215" s="236" t="s">
        <v>914</v>
      </c>
      <c r="N215" s="155">
        <v>0</v>
      </c>
      <c r="O215" s="1"/>
      <c r="P215" s="148"/>
      <c r="Q215" s="1"/>
      <c r="R215" s="148"/>
      <c r="S215" s="197"/>
      <c r="T215" s="197"/>
    </row>
    <row r="216" spans="1:20" s="33" customFormat="1" hidden="1" x14ac:dyDescent="0.3">
      <c r="A216" s="67"/>
      <c r="B216" s="172">
        <v>20210057664</v>
      </c>
      <c r="C216" s="69"/>
      <c r="D216" s="65">
        <f>N216+P216+R216</f>
        <v>0</v>
      </c>
      <c r="E216" s="80" t="s">
        <v>545</v>
      </c>
      <c r="F216" s="79" t="s">
        <v>544</v>
      </c>
      <c r="G216" s="64" t="s">
        <v>381</v>
      </c>
      <c r="H216" s="63" t="s">
        <v>5</v>
      </c>
      <c r="I216" s="71" t="s">
        <v>12</v>
      </c>
      <c r="J216" s="81">
        <v>2010</v>
      </c>
      <c r="K216" s="61" t="s">
        <v>29</v>
      </c>
      <c r="L216" s="141">
        <f>IF(J216&gt;2010,1,IF(J216&gt;2006,0.3,4))</f>
        <v>0.3</v>
      </c>
      <c r="M216" s="90"/>
      <c r="N216" s="155"/>
      <c r="P216" s="146"/>
      <c r="R216" s="146"/>
      <c r="S216" s="195"/>
      <c r="T216" s="195"/>
    </row>
    <row r="217" spans="1:20" s="33" customFormat="1" hidden="1" x14ac:dyDescent="0.3">
      <c r="A217" s="67"/>
      <c r="B217" s="163">
        <v>20200031067</v>
      </c>
      <c r="C217" s="69"/>
      <c r="D217" s="65">
        <f>N217+P217+R217</f>
        <v>0</v>
      </c>
      <c r="E217" s="61" t="s">
        <v>871</v>
      </c>
      <c r="F217" s="64" t="s">
        <v>870</v>
      </c>
      <c r="G217" s="64" t="s">
        <v>683</v>
      </c>
      <c r="H217" s="63" t="s">
        <v>5</v>
      </c>
      <c r="I217" s="61" t="s">
        <v>12</v>
      </c>
      <c r="J217" s="82">
        <v>2009</v>
      </c>
      <c r="K217" s="61" t="s">
        <v>29</v>
      </c>
      <c r="L217" s="141">
        <f>IF(J217&gt;2010,1,IF(J217&gt;2006,0.3,4))</f>
        <v>0.3</v>
      </c>
      <c r="M217" s="90"/>
      <c r="N217" s="155"/>
      <c r="P217" s="146"/>
      <c r="R217" s="146"/>
      <c r="S217" s="195"/>
      <c r="T217" s="195"/>
    </row>
    <row r="218" spans="1:20" s="33" customFormat="1" hidden="1" x14ac:dyDescent="0.3">
      <c r="A218" s="67"/>
      <c r="B218" s="163">
        <v>20220093031</v>
      </c>
      <c r="C218" s="72"/>
      <c r="D218" s="65">
        <f>N218+P218+R218</f>
        <v>0</v>
      </c>
      <c r="E218" s="61" t="s">
        <v>356</v>
      </c>
      <c r="F218" s="64" t="s">
        <v>867</v>
      </c>
      <c r="G218" s="64" t="s">
        <v>683</v>
      </c>
      <c r="H218" s="63" t="s">
        <v>5</v>
      </c>
      <c r="I218" s="61" t="s">
        <v>30</v>
      </c>
      <c r="J218" s="82">
        <v>2003</v>
      </c>
      <c r="K218" s="61" t="s">
        <v>29</v>
      </c>
      <c r="L218" s="141">
        <f>IF(J218&gt;2010,1,IF(J218&gt;2006,0.3,4))</f>
        <v>4</v>
      </c>
      <c r="M218" s="90"/>
      <c r="N218" s="155"/>
      <c r="P218" s="146"/>
      <c r="R218" s="146"/>
      <c r="S218" s="195"/>
      <c r="T218" s="195"/>
    </row>
    <row r="219" spans="1:20" s="33" customFormat="1" hidden="1" x14ac:dyDescent="0.3">
      <c r="A219" s="67"/>
      <c r="B219" s="163">
        <v>20210086982</v>
      </c>
      <c r="C219" s="69"/>
      <c r="D219" s="65">
        <f>N219+P219+R219</f>
        <v>0</v>
      </c>
      <c r="E219" s="61" t="s">
        <v>667</v>
      </c>
      <c r="F219" s="64" t="s">
        <v>847</v>
      </c>
      <c r="G219" s="64" t="s">
        <v>683</v>
      </c>
      <c r="H219" s="63" t="s">
        <v>5</v>
      </c>
      <c r="I219" s="61" t="s">
        <v>12</v>
      </c>
      <c r="J219" s="82">
        <v>2009</v>
      </c>
      <c r="K219" s="61" t="s">
        <v>29</v>
      </c>
      <c r="L219" s="141">
        <f>IF(J219&gt;2010,1,IF(J219&gt;2006,0.3,4))</f>
        <v>0.3</v>
      </c>
      <c r="M219" s="90"/>
      <c r="N219" s="155"/>
      <c r="P219" s="146"/>
      <c r="R219" s="146"/>
      <c r="S219" s="195"/>
      <c r="T219" s="195"/>
    </row>
    <row r="220" spans="1:20" s="33" customFormat="1" hidden="1" x14ac:dyDescent="0.3">
      <c r="A220" s="67"/>
      <c r="B220" s="163">
        <v>20210058530</v>
      </c>
      <c r="C220" s="69"/>
      <c r="D220" s="65">
        <f>N220+P220+R220</f>
        <v>0</v>
      </c>
      <c r="E220" s="61" t="s">
        <v>820</v>
      </c>
      <c r="F220" s="64" t="s">
        <v>819</v>
      </c>
      <c r="G220" s="64" t="s">
        <v>683</v>
      </c>
      <c r="H220" s="63" t="s">
        <v>5</v>
      </c>
      <c r="I220" s="61" t="s">
        <v>12</v>
      </c>
      <c r="J220" s="82">
        <v>2010</v>
      </c>
      <c r="K220" s="61" t="s">
        <v>29</v>
      </c>
      <c r="L220" s="141">
        <f>IF(J220&gt;2010,1,IF(J220&gt;2006,0.3,4))</f>
        <v>0.3</v>
      </c>
      <c r="M220" s="90"/>
      <c r="N220" s="155"/>
      <c r="P220" s="146"/>
      <c r="R220" s="146"/>
      <c r="S220" s="195"/>
      <c r="T220" s="195"/>
    </row>
    <row r="221" spans="1:20" s="33" customFormat="1" hidden="1" x14ac:dyDescent="0.3">
      <c r="A221" s="67"/>
      <c r="B221" s="163">
        <v>20230120965</v>
      </c>
      <c r="C221" s="69"/>
      <c r="D221" s="65">
        <f>N221+P221+R221</f>
        <v>0</v>
      </c>
      <c r="E221" s="61" t="s">
        <v>802</v>
      </c>
      <c r="F221" s="64" t="s">
        <v>807</v>
      </c>
      <c r="G221" s="64" t="s">
        <v>683</v>
      </c>
      <c r="H221" s="63" t="s">
        <v>5</v>
      </c>
      <c r="I221" s="61" t="s">
        <v>12</v>
      </c>
      <c r="J221" s="82">
        <v>2010</v>
      </c>
      <c r="K221" s="61" t="s">
        <v>29</v>
      </c>
      <c r="L221" s="141">
        <f>IF(J221&gt;2010,1,IF(J221&gt;2006,0.3,4))</f>
        <v>0.3</v>
      </c>
      <c r="M221" s="90"/>
      <c r="N221" s="155"/>
      <c r="P221" s="146"/>
      <c r="R221" s="146"/>
      <c r="S221" s="195"/>
      <c r="T221" s="195"/>
    </row>
    <row r="222" spans="1:20" s="33" customFormat="1" hidden="1" x14ac:dyDescent="0.3">
      <c r="A222" s="67"/>
      <c r="B222" s="163">
        <v>20220088023</v>
      </c>
      <c r="C222" s="69"/>
      <c r="D222" s="65">
        <f>N222+P222+R222</f>
        <v>0</v>
      </c>
      <c r="E222" s="61" t="s">
        <v>804</v>
      </c>
      <c r="F222" s="64" t="s">
        <v>803</v>
      </c>
      <c r="G222" s="64" t="s">
        <v>683</v>
      </c>
      <c r="H222" s="63" t="s">
        <v>5</v>
      </c>
      <c r="I222" s="61" t="s">
        <v>12</v>
      </c>
      <c r="J222" s="82">
        <v>2009</v>
      </c>
      <c r="K222" s="61" t="s">
        <v>29</v>
      </c>
      <c r="L222" s="141">
        <f>IF(J222&gt;2010,1,IF(J222&gt;2006,0.3,4))</f>
        <v>0.3</v>
      </c>
      <c r="M222" s="90"/>
      <c r="N222" s="155"/>
      <c r="P222" s="146"/>
      <c r="R222" s="146"/>
      <c r="S222" s="195"/>
      <c r="T222" s="195"/>
    </row>
    <row r="223" spans="1:20" s="33" customFormat="1" hidden="1" x14ac:dyDescent="0.3">
      <c r="A223" s="67"/>
      <c r="B223" s="163">
        <v>20200031189</v>
      </c>
      <c r="C223" s="66"/>
      <c r="D223" s="65">
        <f>N223+P223+R223</f>
        <v>0</v>
      </c>
      <c r="E223" s="61" t="s">
        <v>790</v>
      </c>
      <c r="F223" s="64" t="s">
        <v>789</v>
      </c>
      <c r="G223" s="64" t="s">
        <v>683</v>
      </c>
      <c r="H223" s="63" t="s">
        <v>5</v>
      </c>
      <c r="I223" s="61" t="s">
        <v>30</v>
      </c>
      <c r="J223" s="82">
        <v>2007</v>
      </c>
      <c r="K223" s="61" t="s">
        <v>29</v>
      </c>
      <c r="L223" s="141">
        <f>IF(J223&gt;2010,1,IF(J223&gt;2006,0.3,4))</f>
        <v>0.3</v>
      </c>
      <c r="M223" s="90"/>
      <c r="N223" s="155"/>
      <c r="P223" s="146"/>
      <c r="R223" s="146"/>
      <c r="S223" s="195"/>
      <c r="T223" s="195"/>
    </row>
    <row r="224" spans="1:20" s="33" customFormat="1" hidden="1" x14ac:dyDescent="0.3">
      <c r="A224" s="77"/>
      <c r="B224" s="163">
        <v>20210060947</v>
      </c>
      <c r="C224" s="66"/>
      <c r="D224" s="65">
        <f>N224+P224+R224</f>
        <v>0</v>
      </c>
      <c r="E224" s="76" t="s">
        <v>788</v>
      </c>
      <c r="F224" s="75" t="s">
        <v>787</v>
      </c>
      <c r="G224" s="75" t="s">
        <v>683</v>
      </c>
      <c r="H224" s="63" t="s">
        <v>5</v>
      </c>
      <c r="I224" s="73" t="s">
        <v>12</v>
      </c>
      <c r="J224" s="74">
        <v>2010</v>
      </c>
      <c r="K224" s="73" t="s">
        <v>29</v>
      </c>
      <c r="L224" s="141">
        <f>IF(J224&gt;2010,1,IF(J224&gt;2006,0.3,4))</f>
        <v>0.3</v>
      </c>
      <c r="M224" s="90"/>
      <c r="N224" s="155"/>
      <c r="P224" s="146"/>
      <c r="R224" s="146"/>
      <c r="S224" s="195"/>
      <c r="T224" s="195"/>
    </row>
    <row r="225" spans="1:20" s="33" customFormat="1" hidden="1" x14ac:dyDescent="0.3">
      <c r="A225" s="67"/>
      <c r="B225" s="163">
        <v>20230121214</v>
      </c>
      <c r="C225" s="69"/>
      <c r="D225" s="65">
        <f>N225+P225+R225</f>
        <v>0</v>
      </c>
      <c r="E225" s="61" t="s">
        <v>716</v>
      </c>
      <c r="F225" s="64" t="s">
        <v>715</v>
      </c>
      <c r="G225" s="64" t="s">
        <v>683</v>
      </c>
      <c r="H225" s="63" t="s">
        <v>5</v>
      </c>
      <c r="I225" s="61" t="s">
        <v>30</v>
      </c>
      <c r="J225" s="82">
        <v>2000</v>
      </c>
      <c r="K225" s="61" t="s">
        <v>29</v>
      </c>
      <c r="L225" s="141">
        <f>IF(J225&gt;2010,1,IF(J225&gt;2006,0.3,4))</f>
        <v>4</v>
      </c>
      <c r="M225" s="90"/>
      <c r="N225" s="155"/>
      <c r="P225" s="146"/>
      <c r="R225" s="146"/>
      <c r="S225" s="195"/>
      <c r="T225" s="195"/>
    </row>
    <row r="226" spans="1:20" s="33" customFormat="1" hidden="1" x14ac:dyDescent="0.3">
      <c r="A226" s="67"/>
      <c r="B226" s="163">
        <v>20200031123</v>
      </c>
      <c r="C226" s="66"/>
      <c r="D226" s="65">
        <f>N226+P226+R226</f>
        <v>0</v>
      </c>
      <c r="E226" s="61" t="s">
        <v>685</v>
      </c>
      <c r="F226" s="64" t="s">
        <v>684</v>
      </c>
      <c r="G226" s="64" t="s">
        <v>683</v>
      </c>
      <c r="H226" s="63" t="s">
        <v>5</v>
      </c>
      <c r="I226" s="61" t="s">
        <v>30</v>
      </c>
      <c r="J226" s="82">
        <v>1970</v>
      </c>
      <c r="K226" s="61" t="s">
        <v>29</v>
      </c>
      <c r="L226" s="141">
        <f>IF(J226&gt;2010,1,IF(J226&gt;2006,0.3,4))</f>
        <v>4</v>
      </c>
      <c r="M226" s="90"/>
      <c r="N226" s="155"/>
      <c r="P226" s="146"/>
      <c r="R226" s="146"/>
      <c r="S226" s="195"/>
      <c r="T226" s="195"/>
    </row>
    <row r="227" spans="1:20" s="33" customFormat="1" hidden="1" x14ac:dyDescent="0.3">
      <c r="A227" s="67"/>
      <c r="B227" s="172">
        <v>20210059502</v>
      </c>
      <c r="C227" s="69"/>
      <c r="D227" s="65">
        <f>N227+P227+R227</f>
        <v>0</v>
      </c>
      <c r="E227" s="80" t="s">
        <v>560</v>
      </c>
      <c r="F227" s="79" t="s">
        <v>559</v>
      </c>
      <c r="G227" s="64" t="s">
        <v>381</v>
      </c>
      <c r="H227" s="63" t="s">
        <v>5</v>
      </c>
      <c r="I227" s="71" t="s">
        <v>12</v>
      </c>
      <c r="J227" s="81">
        <v>2010</v>
      </c>
      <c r="K227" s="61" t="s">
        <v>29</v>
      </c>
      <c r="L227" s="141">
        <f>IF(J227&gt;2010,1,IF(J227&gt;2006,0.3,4))</f>
        <v>0.3</v>
      </c>
      <c r="M227" s="90"/>
      <c r="N227" s="155"/>
      <c r="P227" s="146"/>
      <c r="R227" s="146"/>
      <c r="S227" s="195"/>
      <c r="T227" s="195"/>
    </row>
    <row r="228" spans="1:20" s="33" customFormat="1" hidden="1" x14ac:dyDescent="0.3">
      <c r="A228" s="67"/>
      <c r="B228" s="172">
        <v>20210073959</v>
      </c>
      <c r="C228" s="72"/>
      <c r="D228" s="65">
        <f>N228+P228+R228</f>
        <v>0</v>
      </c>
      <c r="E228" s="80" t="s">
        <v>527</v>
      </c>
      <c r="F228" s="79" t="s">
        <v>526</v>
      </c>
      <c r="G228" s="64" t="s">
        <v>381</v>
      </c>
      <c r="H228" s="63" t="s">
        <v>5</v>
      </c>
      <c r="I228" s="71" t="s">
        <v>12</v>
      </c>
      <c r="J228" s="81">
        <v>2009</v>
      </c>
      <c r="K228" s="61" t="s">
        <v>29</v>
      </c>
      <c r="L228" s="141">
        <f>IF(J228&gt;2010,1,IF(J228&gt;2006,0.3,4))</f>
        <v>0.3</v>
      </c>
      <c r="M228" s="90"/>
      <c r="N228" s="155"/>
      <c r="P228" s="146"/>
      <c r="R228" s="146"/>
      <c r="S228" s="195"/>
      <c r="T228" s="195"/>
    </row>
    <row r="229" spans="1:20" s="33" customFormat="1" hidden="1" x14ac:dyDescent="0.3">
      <c r="A229" s="77"/>
      <c r="B229" s="164">
        <v>20220114417</v>
      </c>
      <c r="C229" s="66"/>
      <c r="D229" s="65">
        <f>N229+P229+R229</f>
        <v>0</v>
      </c>
      <c r="E229" s="76" t="s">
        <v>520</v>
      </c>
      <c r="F229" s="75" t="s">
        <v>519</v>
      </c>
      <c r="G229" s="75" t="s">
        <v>381</v>
      </c>
      <c r="H229" s="63" t="s">
        <v>5</v>
      </c>
      <c r="I229" s="73" t="s">
        <v>12</v>
      </c>
      <c r="J229" s="74">
        <v>2009</v>
      </c>
      <c r="K229" s="61" t="s">
        <v>29</v>
      </c>
      <c r="L229" s="141">
        <f>IF(J229&gt;2010,1,IF(J229&gt;2006,0.3,4))</f>
        <v>0.3</v>
      </c>
      <c r="M229" s="90"/>
      <c r="N229" s="155"/>
      <c r="P229" s="146"/>
      <c r="R229" s="146"/>
      <c r="S229" s="195"/>
      <c r="T229" s="195"/>
    </row>
    <row r="230" spans="1:20" s="33" customFormat="1" hidden="1" x14ac:dyDescent="0.3">
      <c r="A230" s="67"/>
      <c r="B230" s="172">
        <v>20190008610</v>
      </c>
      <c r="C230" s="66"/>
      <c r="D230" s="65">
        <f>N230+P230+R230</f>
        <v>0</v>
      </c>
      <c r="E230" s="80" t="s">
        <v>502</v>
      </c>
      <c r="F230" s="79" t="s">
        <v>501</v>
      </c>
      <c r="G230" s="64" t="s">
        <v>381</v>
      </c>
      <c r="H230" s="63" t="s">
        <v>5</v>
      </c>
      <c r="I230" s="71" t="s">
        <v>12</v>
      </c>
      <c r="J230" s="81">
        <v>2010</v>
      </c>
      <c r="K230" s="61" t="s">
        <v>29</v>
      </c>
      <c r="L230" s="141">
        <f>IF(J230&gt;2010,1,IF(J230&gt;2006,0.3,4))</f>
        <v>0.3</v>
      </c>
      <c r="M230" s="90"/>
      <c r="N230" s="155"/>
      <c r="P230" s="146"/>
      <c r="R230" s="146"/>
      <c r="S230" s="195"/>
      <c r="T230" s="195"/>
    </row>
    <row r="231" spans="1:20" s="33" customFormat="1" hidden="1" x14ac:dyDescent="0.3">
      <c r="A231" s="67"/>
      <c r="B231" s="163">
        <v>20220092623</v>
      </c>
      <c r="C231" s="72"/>
      <c r="D231" s="65">
        <f>N231+P231+R231</f>
        <v>0</v>
      </c>
      <c r="E231" s="61" t="s">
        <v>401</v>
      </c>
      <c r="F231" s="64" t="s">
        <v>400</v>
      </c>
      <c r="G231" s="64" t="s">
        <v>381</v>
      </c>
      <c r="H231" s="63" t="s">
        <v>5</v>
      </c>
      <c r="I231" s="71" t="s">
        <v>12</v>
      </c>
      <c r="J231" s="62">
        <v>2009</v>
      </c>
      <c r="K231" s="61" t="s">
        <v>29</v>
      </c>
      <c r="L231" s="141">
        <f>IF(J231&gt;2010,1,IF(J231&gt;2006,0.3,4))</f>
        <v>0.3</v>
      </c>
      <c r="M231" s="90"/>
      <c r="N231" s="155"/>
      <c r="P231" s="146"/>
      <c r="R231" s="146"/>
      <c r="S231" s="195"/>
      <c r="T231" s="195"/>
    </row>
    <row r="232" spans="1:20" s="33" customFormat="1" hidden="1" x14ac:dyDescent="0.3">
      <c r="A232" s="157"/>
      <c r="B232" s="159">
        <v>20230123795</v>
      </c>
      <c r="C232" s="162"/>
      <c r="D232" s="65">
        <f>N232+P232+R232</f>
        <v>0</v>
      </c>
      <c r="E232" s="27" t="s">
        <v>344</v>
      </c>
      <c r="F232" s="19" t="s">
        <v>343</v>
      </c>
      <c r="G232" s="29" t="s">
        <v>13</v>
      </c>
      <c r="H232" s="169" t="s">
        <v>5</v>
      </c>
      <c r="I232" s="27" t="s">
        <v>12</v>
      </c>
      <c r="J232" s="26">
        <v>2010</v>
      </c>
      <c r="K232" s="27" t="s">
        <v>29</v>
      </c>
      <c r="L232" s="141">
        <f>IF(J232&gt;2010,1,IF(J232&gt;2006,0.3,4))</f>
        <v>0.3</v>
      </c>
      <c r="M232" s="90"/>
      <c r="N232" s="155"/>
      <c r="O232" s="1"/>
      <c r="P232" s="148"/>
      <c r="Q232" s="1"/>
      <c r="R232" s="148"/>
      <c r="S232" s="197"/>
      <c r="T232" s="197"/>
    </row>
    <row r="233" spans="1:20" s="33" customFormat="1" hidden="1" x14ac:dyDescent="0.3">
      <c r="A233" s="157"/>
      <c r="B233" s="159">
        <v>20230123713</v>
      </c>
      <c r="C233" s="162"/>
      <c r="D233" s="65">
        <f>N233+P233+R233</f>
        <v>0</v>
      </c>
      <c r="E233" s="27" t="s">
        <v>275</v>
      </c>
      <c r="F233" s="19" t="s">
        <v>274</v>
      </c>
      <c r="G233" s="29" t="s">
        <v>13</v>
      </c>
      <c r="H233" s="169" t="s">
        <v>5</v>
      </c>
      <c r="I233" s="27" t="s">
        <v>12</v>
      </c>
      <c r="J233" s="26">
        <v>2010</v>
      </c>
      <c r="K233" s="27" t="s">
        <v>29</v>
      </c>
      <c r="L233" s="141">
        <f>IF(J233&gt;2010,1,IF(J233&gt;2006,0.3,4))</f>
        <v>0.3</v>
      </c>
      <c r="M233" s="90"/>
      <c r="N233" s="155"/>
      <c r="O233" s="1"/>
      <c r="P233" s="148"/>
      <c r="Q233" s="1"/>
      <c r="R233" s="148"/>
      <c r="S233" s="197"/>
      <c r="T233" s="197"/>
    </row>
    <row r="234" spans="1:20" s="33" customFormat="1" hidden="1" x14ac:dyDescent="0.3">
      <c r="A234" s="157"/>
      <c r="B234" s="159">
        <v>20210057082</v>
      </c>
      <c r="C234" s="162"/>
      <c r="D234" s="65">
        <f>N234+P234+R234</f>
        <v>0</v>
      </c>
      <c r="E234" s="27" t="s">
        <v>264</v>
      </c>
      <c r="F234" s="19" t="s">
        <v>263</v>
      </c>
      <c r="G234" s="29" t="s">
        <v>13</v>
      </c>
      <c r="H234" s="169" t="s">
        <v>5</v>
      </c>
      <c r="I234" s="27" t="s">
        <v>12</v>
      </c>
      <c r="J234" s="26">
        <v>2010</v>
      </c>
      <c r="K234" s="27" t="s">
        <v>29</v>
      </c>
      <c r="L234" s="141">
        <f>IF(J234&gt;2010,1,IF(J234&gt;2006,0.3,4))</f>
        <v>0.3</v>
      </c>
      <c r="M234" s="90"/>
      <c r="N234" s="155"/>
      <c r="O234" s="2"/>
      <c r="P234" s="7"/>
      <c r="Q234" s="2"/>
      <c r="R234" s="7"/>
      <c r="S234" s="218"/>
      <c r="T234" s="218"/>
    </row>
    <row r="235" spans="1:20" s="33" customFormat="1" hidden="1" x14ac:dyDescent="0.3">
      <c r="A235" s="157"/>
      <c r="B235" s="159">
        <v>20190001946</v>
      </c>
      <c r="C235" s="162"/>
      <c r="D235" s="65">
        <f>N235+P235+R235</f>
        <v>0</v>
      </c>
      <c r="E235" s="27" t="s">
        <v>256</v>
      </c>
      <c r="F235" s="19" t="s">
        <v>255</v>
      </c>
      <c r="G235" s="29" t="s">
        <v>13</v>
      </c>
      <c r="H235" s="169" t="s">
        <v>5</v>
      </c>
      <c r="I235" s="27" t="s">
        <v>12</v>
      </c>
      <c r="J235" s="26">
        <v>2010</v>
      </c>
      <c r="K235" s="27" t="s">
        <v>29</v>
      </c>
      <c r="L235" s="141">
        <f>IF(J235&gt;2010,1,IF(J235&gt;2006,0.3,4))</f>
        <v>0.3</v>
      </c>
      <c r="M235" s="90"/>
      <c r="N235" s="155"/>
      <c r="O235" s="45"/>
      <c r="P235" s="32"/>
      <c r="Q235" s="45"/>
      <c r="R235" s="32"/>
      <c r="S235" s="205"/>
      <c r="T235" s="205"/>
    </row>
    <row r="236" spans="1:20" s="33" customFormat="1" hidden="1" x14ac:dyDescent="0.3">
      <c r="A236" s="157"/>
      <c r="B236" s="159">
        <v>20210086250</v>
      </c>
      <c r="C236" s="162"/>
      <c r="D236" s="65">
        <f>N236+P236+R236</f>
        <v>0</v>
      </c>
      <c r="E236" s="27" t="s">
        <v>242</v>
      </c>
      <c r="F236" s="19" t="s">
        <v>241</v>
      </c>
      <c r="G236" s="29" t="s">
        <v>13</v>
      </c>
      <c r="H236" s="169" t="s">
        <v>5</v>
      </c>
      <c r="I236" s="27" t="s">
        <v>12</v>
      </c>
      <c r="J236" s="26">
        <v>2009</v>
      </c>
      <c r="K236" s="27" t="s">
        <v>29</v>
      </c>
      <c r="L236" s="141">
        <f>IF(J236&gt;2010,1,IF(J236&gt;2006,0.3,4))</f>
        <v>0.3</v>
      </c>
      <c r="M236" s="90"/>
      <c r="N236" s="155"/>
      <c r="O236" s="1"/>
      <c r="P236" s="148"/>
      <c r="Q236" s="1"/>
      <c r="R236" s="148"/>
      <c r="S236" s="197"/>
      <c r="T236" s="197"/>
    </row>
    <row r="237" spans="1:20" s="33" customFormat="1" hidden="1" x14ac:dyDescent="0.3">
      <c r="A237" s="157"/>
      <c r="B237" s="159">
        <v>20230122858</v>
      </c>
      <c r="C237" s="162"/>
      <c r="D237" s="65">
        <f>N237+P237+R237</f>
        <v>0</v>
      </c>
      <c r="E237" s="27" t="s">
        <v>211</v>
      </c>
      <c r="F237" s="19" t="s">
        <v>210</v>
      </c>
      <c r="G237" s="29" t="s">
        <v>13</v>
      </c>
      <c r="H237" s="169" t="s">
        <v>5</v>
      </c>
      <c r="I237" s="27" t="s">
        <v>12</v>
      </c>
      <c r="J237" s="26">
        <v>2009</v>
      </c>
      <c r="K237" s="27" t="s">
        <v>29</v>
      </c>
      <c r="L237" s="141">
        <f>IF(J237&gt;2010,1,IF(J237&gt;2006,0.3,4))</f>
        <v>0.3</v>
      </c>
      <c r="M237" s="90"/>
      <c r="N237" s="155"/>
      <c r="O237" s="1"/>
      <c r="P237" s="148"/>
      <c r="Q237" s="1"/>
      <c r="R237" s="148"/>
      <c r="S237" s="197"/>
      <c r="T237" s="197"/>
    </row>
    <row r="238" spans="1:20" s="33" customFormat="1" hidden="1" x14ac:dyDescent="0.3">
      <c r="A238" s="157"/>
      <c r="B238" s="179">
        <v>20170003336</v>
      </c>
      <c r="C238" s="182"/>
      <c r="D238" s="65">
        <f>N238+P238+R238</f>
        <v>0</v>
      </c>
      <c r="E238" s="49" t="s">
        <v>202</v>
      </c>
      <c r="F238" s="19" t="s">
        <v>201</v>
      </c>
      <c r="G238" s="29" t="s">
        <v>13</v>
      </c>
      <c r="H238" s="169" t="s">
        <v>5</v>
      </c>
      <c r="I238" s="34" t="s">
        <v>12</v>
      </c>
      <c r="J238" s="35">
        <v>2009</v>
      </c>
      <c r="K238" s="27" t="s">
        <v>29</v>
      </c>
      <c r="L238" s="141">
        <f>IF(J238&gt;2010,1,IF(J238&gt;2006,0.3,4))</f>
        <v>0.3</v>
      </c>
      <c r="M238" s="90"/>
      <c r="N238" s="155"/>
      <c r="O238" s="1"/>
      <c r="P238" s="148"/>
      <c r="Q238" s="1"/>
      <c r="R238" s="148"/>
      <c r="S238" s="197"/>
      <c r="T238" s="197"/>
    </row>
    <row r="239" spans="1:20" s="33" customFormat="1" hidden="1" x14ac:dyDescent="0.3">
      <c r="A239" s="157"/>
      <c r="B239" s="159">
        <v>20190001952</v>
      </c>
      <c r="C239" s="162"/>
      <c r="D239" s="65">
        <f>N239+P239+R239</f>
        <v>0</v>
      </c>
      <c r="E239" s="27" t="s">
        <v>188</v>
      </c>
      <c r="F239" s="19" t="s">
        <v>187</v>
      </c>
      <c r="G239" s="29" t="s">
        <v>13</v>
      </c>
      <c r="H239" s="169" t="s">
        <v>5</v>
      </c>
      <c r="I239" s="27" t="s">
        <v>12</v>
      </c>
      <c r="J239" s="26">
        <v>2010</v>
      </c>
      <c r="K239" s="27" t="s">
        <v>29</v>
      </c>
      <c r="L239" s="141">
        <f>IF(J239&gt;2010,1,IF(J239&gt;2006,0.3,4))</f>
        <v>0.3</v>
      </c>
      <c r="M239" s="90"/>
      <c r="N239" s="155"/>
      <c r="O239" s="1"/>
      <c r="P239" s="148"/>
      <c r="Q239" s="1"/>
      <c r="R239" s="148"/>
      <c r="S239" s="197"/>
      <c r="T239" s="197"/>
    </row>
    <row r="240" spans="1:20" s="33" customFormat="1" hidden="1" x14ac:dyDescent="0.3">
      <c r="A240" s="157"/>
      <c r="B240" s="159">
        <v>20230124054</v>
      </c>
      <c r="C240" s="162"/>
      <c r="D240" s="65">
        <f>N240+P240+R240</f>
        <v>0</v>
      </c>
      <c r="E240" s="27" t="s">
        <v>127</v>
      </c>
      <c r="F240" s="19" t="s">
        <v>126</v>
      </c>
      <c r="G240" s="29" t="s">
        <v>13</v>
      </c>
      <c r="H240" s="169" t="s">
        <v>5</v>
      </c>
      <c r="I240" s="27" t="s">
        <v>12</v>
      </c>
      <c r="J240" s="26">
        <v>2009</v>
      </c>
      <c r="K240" s="27" t="s">
        <v>29</v>
      </c>
      <c r="L240" s="141">
        <f>IF(J240&gt;2010,1,IF(J240&gt;2006,0.3,4))</f>
        <v>0.3</v>
      </c>
      <c r="M240" s="90"/>
      <c r="N240" s="155"/>
      <c r="O240" s="1"/>
      <c r="P240" s="148"/>
      <c r="Q240" s="1"/>
      <c r="R240" s="148"/>
      <c r="S240" s="197"/>
      <c r="T240" s="197"/>
    </row>
    <row r="241" spans="1:20" s="33" customFormat="1" hidden="1" x14ac:dyDescent="0.3">
      <c r="A241" s="157"/>
      <c r="B241" s="159">
        <v>20230123223</v>
      </c>
      <c r="C241" s="162"/>
      <c r="D241" s="65">
        <f>N241+P241+R241</f>
        <v>0</v>
      </c>
      <c r="E241" s="27" t="s">
        <v>116</v>
      </c>
      <c r="F241" s="19" t="s">
        <v>115</v>
      </c>
      <c r="G241" s="29" t="s">
        <v>13</v>
      </c>
      <c r="H241" s="169" t="s">
        <v>5</v>
      </c>
      <c r="I241" s="27" t="s">
        <v>12</v>
      </c>
      <c r="J241" s="26">
        <v>2009</v>
      </c>
      <c r="K241" s="27" t="s">
        <v>29</v>
      </c>
      <c r="L241" s="141">
        <f>IF(J241&gt;2010,1,IF(J241&gt;2006,0.3,4))</f>
        <v>0.3</v>
      </c>
      <c r="M241" s="90"/>
      <c r="N241" s="155"/>
      <c r="O241" s="1"/>
      <c r="P241" s="148"/>
      <c r="Q241" s="1"/>
      <c r="R241" s="148"/>
      <c r="S241" s="197"/>
      <c r="T241" s="197"/>
    </row>
    <row r="242" spans="1:20" s="33" customFormat="1" hidden="1" x14ac:dyDescent="0.3">
      <c r="A242" s="158"/>
      <c r="B242" s="159">
        <v>20160009828</v>
      </c>
      <c r="C242" s="162"/>
      <c r="D242" s="65">
        <f>N242+P242+R242</f>
        <v>0</v>
      </c>
      <c r="E242" s="27" t="s">
        <v>114</v>
      </c>
      <c r="F242" s="19" t="s">
        <v>113</v>
      </c>
      <c r="G242" s="29" t="s">
        <v>13</v>
      </c>
      <c r="H242" s="169" t="s">
        <v>5</v>
      </c>
      <c r="I242" s="27" t="s">
        <v>12</v>
      </c>
      <c r="J242" s="26">
        <v>2009</v>
      </c>
      <c r="K242" s="27" t="s">
        <v>29</v>
      </c>
      <c r="L242" s="141">
        <f>IF(J242&gt;2010,1,IF(J242&gt;2006,0.3,4))</f>
        <v>0.3</v>
      </c>
      <c r="M242" s="90"/>
      <c r="N242" s="155"/>
      <c r="O242" s="48"/>
      <c r="P242" s="152"/>
      <c r="Q242" s="48"/>
      <c r="R242" s="152"/>
      <c r="S242" s="228"/>
      <c r="T242" s="228"/>
    </row>
    <row r="243" spans="1:20" s="33" customFormat="1" hidden="1" x14ac:dyDescent="0.3">
      <c r="A243" s="157"/>
      <c r="B243" s="161">
        <v>20210086497</v>
      </c>
      <c r="C243" s="166"/>
      <c r="D243" s="65">
        <f>N243+P243+R243</f>
        <v>0</v>
      </c>
      <c r="E243" s="34" t="s">
        <v>44</v>
      </c>
      <c r="F243" s="36" t="s">
        <v>43</v>
      </c>
      <c r="G243" s="36" t="s">
        <v>13</v>
      </c>
      <c r="H243" s="183" t="s">
        <v>5</v>
      </c>
      <c r="I243" s="34" t="s">
        <v>30</v>
      </c>
      <c r="J243" s="35">
        <v>2006</v>
      </c>
      <c r="K243" s="34" t="s">
        <v>29</v>
      </c>
      <c r="L243" s="141">
        <f>IF(J243&gt;2010,1,IF(J243&gt;2006,0.3,4))</f>
        <v>4</v>
      </c>
      <c r="M243" s="90"/>
      <c r="N243" s="155"/>
      <c r="O243" s="1"/>
      <c r="P243" s="148"/>
      <c r="Q243" s="1"/>
      <c r="R243" s="148"/>
      <c r="S243" s="197"/>
      <c r="T243" s="197"/>
    </row>
    <row r="244" spans="1:20" s="318" customFormat="1" x14ac:dyDescent="0.3">
      <c r="A244" s="328"/>
      <c r="B244" s="329">
        <v>20210060408</v>
      </c>
      <c r="C244" s="330">
        <v>1</v>
      </c>
      <c r="D244" s="311">
        <f>N244+P244+R244</f>
        <v>18</v>
      </c>
      <c r="E244" s="331" t="s">
        <v>166</v>
      </c>
      <c r="F244" s="332" t="s">
        <v>165</v>
      </c>
      <c r="G244" s="333" t="s">
        <v>13</v>
      </c>
      <c r="H244" s="334" t="s">
        <v>4</v>
      </c>
      <c r="I244" s="329" t="s">
        <v>12</v>
      </c>
      <c r="J244" s="335">
        <v>2006</v>
      </c>
      <c r="K244" s="27" t="s">
        <v>29</v>
      </c>
      <c r="L244" s="141">
        <f>IF(J244&gt;2010,1,IF(J244&gt;2006,0.3,4))</f>
        <v>4</v>
      </c>
      <c r="M244" s="316">
        <v>1</v>
      </c>
      <c r="N244" s="317">
        <v>18</v>
      </c>
      <c r="O244" s="327"/>
      <c r="P244" s="336"/>
      <c r="Q244" s="327"/>
      <c r="R244" s="336"/>
      <c r="S244" s="327"/>
      <c r="T244" s="327"/>
    </row>
    <row r="245" spans="1:20" s="125" customFormat="1" x14ac:dyDescent="0.3">
      <c r="A245" s="251"/>
      <c r="B245" s="252">
        <v>20210080947</v>
      </c>
      <c r="C245" s="253">
        <v>2</v>
      </c>
      <c r="D245" s="246">
        <f>N245+P245+R245</f>
        <v>14</v>
      </c>
      <c r="E245" s="254" t="s">
        <v>122</v>
      </c>
      <c r="F245" s="255" t="s">
        <v>121</v>
      </c>
      <c r="G245" s="256" t="s">
        <v>13</v>
      </c>
      <c r="H245" s="275" t="s">
        <v>4</v>
      </c>
      <c r="I245" s="252" t="s">
        <v>12</v>
      </c>
      <c r="J245" s="257">
        <v>1984</v>
      </c>
      <c r="K245" s="27" t="s">
        <v>29</v>
      </c>
      <c r="L245" s="141">
        <f>IF(J245&gt;2010,1,IF(J245&gt;2006,0.3,4))</f>
        <v>4</v>
      </c>
      <c r="M245" s="258">
        <v>2</v>
      </c>
      <c r="N245" s="259">
        <v>14</v>
      </c>
      <c r="O245" s="262"/>
      <c r="P245" s="263"/>
      <c r="Q245" s="262"/>
      <c r="R245" s="263"/>
      <c r="S245" s="264"/>
      <c r="T245" s="264"/>
    </row>
    <row r="246" spans="1:20" s="125" customFormat="1" x14ac:dyDescent="0.3">
      <c r="A246" s="243"/>
      <c r="B246" s="124">
        <v>20190022332</v>
      </c>
      <c r="C246" s="253">
        <v>3</v>
      </c>
      <c r="D246" s="246">
        <f>N246+P246+R246</f>
        <v>11</v>
      </c>
      <c r="E246" s="124" t="s">
        <v>828</v>
      </c>
      <c r="F246" s="248" t="s">
        <v>827</v>
      </c>
      <c r="G246" s="248" t="s">
        <v>683</v>
      </c>
      <c r="H246" s="249" t="s">
        <v>4</v>
      </c>
      <c r="I246" s="265" t="s">
        <v>12</v>
      </c>
      <c r="J246" s="268">
        <v>2006</v>
      </c>
      <c r="K246" s="61" t="s">
        <v>29</v>
      </c>
      <c r="L246" s="141">
        <f>IF(J246&gt;2010,1,IF(J246&gt;2006,0.3,4))</f>
        <v>4</v>
      </c>
      <c r="M246" s="258">
        <v>3</v>
      </c>
      <c r="N246" s="259">
        <v>11</v>
      </c>
      <c r="P246" s="260"/>
      <c r="R246" s="260"/>
      <c r="S246" s="261"/>
      <c r="T246" s="261"/>
    </row>
    <row r="247" spans="1:20" s="33" customFormat="1" x14ac:dyDescent="0.3">
      <c r="A247" s="157"/>
      <c r="B247" s="159">
        <v>20220094499</v>
      </c>
      <c r="C247" s="162">
        <v>4</v>
      </c>
      <c r="D247" s="65">
        <f>N247+P247+R247</f>
        <v>9</v>
      </c>
      <c r="E247" s="27" t="s">
        <v>324</v>
      </c>
      <c r="F247" s="19" t="s">
        <v>323</v>
      </c>
      <c r="G247" s="29" t="s">
        <v>13</v>
      </c>
      <c r="H247" s="174" t="s">
        <v>4</v>
      </c>
      <c r="I247" s="159" t="s">
        <v>12</v>
      </c>
      <c r="J247" s="26">
        <v>1981</v>
      </c>
      <c r="K247" s="27" t="s">
        <v>29</v>
      </c>
      <c r="L247" s="141">
        <f>IF(J247&gt;2010,1,IF(J247&gt;2006,0.3,4))</f>
        <v>4</v>
      </c>
      <c r="M247" s="236">
        <v>4</v>
      </c>
      <c r="N247" s="155">
        <v>9</v>
      </c>
      <c r="O247" s="1"/>
      <c r="P247" s="148"/>
      <c r="Q247" s="1"/>
      <c r="R247" s="148"/>
      <c r="S247" s="197"/>
      <c r="T247" s="197"/>
    </row>
    <row r="248" spans="1:20" s="33" customFormat="1" x14ac:dyDescent="0.3">
      <c r="A248" s="77"/>
      <c r="B248" s="73">
        <v>20230132423</v>
      </c>
      <c r="C248" s="162">
        <v>5</v>
      </c>
      <c r="D248" s="65">
        <f>N248+P248+R248</f>
        <v>8</v>
      </c>
      <c r="E248" s="76" t="s">
        <v>401</v>
      </c>
      <c r="F248" s="75" t="s">
        <v>404</v>
      </c>
      <c r="G248" s="75" t="s">
        <v>381</v>
      </c>
      <c r="H248" s="167" t="s">
        <v>4</v>
      </c>
      <c r="I248" s="164" t="s">
        <v>12</v>
      </c>
      <c r="J248" s="74">
        <v>1976</v>
      </c>
      <c r="K248" s="73" t="s">
        <v>29</v>
      </c>
      <c r="L248" s="141">
        <f>IF(J248&gt;2010,1,IF(J248&gt;2006,0.3,4))</f>
        <v>4</v>
      </c>
      <c r="M248" s="236">
        <v>5</v>
      </c>
      <c r="N248" s="155">
        <v>8</v>
      </c>
      <c r="P248" s="146"/>
      <c r="R248" s="146"/>
      <c r="S248" s="195"/>
      <c r="T248" s="195"/>
    </row>
    <row r="249" spans="1:20" s="33" customFormat="1" x14ac:dyDescent="0.3">
      <c r="A249" s="67"/>
      <c r="B249" s="61">
        <v>20200028088</v>
      </c>
      <c r="C249" s="162">
        <v>6</v>
      </c>
      <c r="D249" s="65">
        <f>N249+P249+R249</f>
        <v>7</v>
      </c>
      <c r="E249" s="61" t="s">
        <v>763</v>
      </c>
      <c r="F249" s="64" t="s">
        <v>762</v>
      </c>
      <c r="G249" s="64" t="s">
        <v>683</v>
      </c>
      <c r="H249" s="167" t="s">
        <v>4</v>
      </c>
      <c r="I249" s="163" t="s">
        <v>12</v>
      </c>
      <c r="J249" s="82">
        <v>1978</v>
      </c>
      <c r="K249" s="61" t="s">
        <v>29</v>
      </c>
      <c r="L249" s="141">
        <f>IF(J249&gt;2010,1,IF(J249&gt;2006,0.3,4))</f>
        <v>4</v>
      </c>
      <c r="M249" s="236">
        <v>6</v>
      </c>
      <c r="N249" s="155">
        <v>7</v>
      </c>
      <c r="P249" s="146"/>
      <c r="R249" s="146"/>
      <c r="S249" s="195"/>
      <c r="T249" s="195"/>
    </row>
    <row r="250" spans="1:20" s="33" customFormat="1" x14ac:dyDescent="0.3">
      <c r="A250" s="67"/>
      <c r="B250" s="61">
        <v>20220087912</v>
      </c>
      <c r="C250" s="162">
        <v>7</v>
      </c>
      <c r="D250" s="65">
        <f>N250+P250+R250</f>
        <v>6</v>
      </c>
      <c r="E250" s="61" t="s">
        <v>858</v>
      </c>
      <c r="F250" s="64" t="s">
        <v>857</v>
      </c>
      <c r="G250" s="64" t="s">
        <v>683</v>
      </c>
      <c r="H250" s="167" t="s">
        <v>4</v>
      </c>
      <c r="I250" s="163" t="s">
        <v>12</v>
      </c>
      <c r="J250" s="82">
        <v>2008</v>
      </c>
      <c r="K250" s="61" t="s">
        <v>29</v>
      </c>
      <c r="L250" s="141">
        <f>IF(J250&gt;2010,1,IF(J250&gt;2006,0.3,4))</f>
        <v>0.3</v>
      </c>
      <c r="M250" s="236">
        <v>7</v>
      </c>
      <c r="N250" s="155">
        <v>6</v>
      </c>
      <c r="P250" s="146"/>
      <c r="R250" s="146"/>
      <c r="S250" s="195"/>
      <c r="T250" s="195"/>
    </row>
    <row r="251" spans="1:20" s="33" customFormat="1" x14ac:dyDescent="0.3">
      <c r="A251" s="157">
        <v>1</v>
      </c>
      <c r="B251" s="159">
        <v>20190005152</v>
      </c>
      <c r="C251" s="162">
        <v>8</v>
      </c>
      <c r="D251" s="65">
        <f>N251+P251+R251</f>
        <v>5</v>
      </c>
      <c r="E251" s="27" t="s">
        <v>46</v>
      </c>
      <c r="F251" s="19" t="s">
        <v>45</v>
      </c>
      <c r="G251" s="29" t="s">
        <v>13</v>
      </c>
      <c r="H251" s="174" t="s">
        <v>4</v>
      </c>
      <c r="I251" s="159" t="s">
        <v>12</v>
      </c>
      <c r="J251" s="26">
        <v>2007</v>
      </c>
      <c r="K251" s="27" t="s">
        <v>29</v>
      </c>
      <c r="L251" s="141">
        <f>IF(J251&gt;2010,1,IF(J251&gt;2006,0.3,4))</f>
        <v>0.3</v>
      </c>
      <c r="M251" s="236">
        <v>8</v>
      </c>
      <c r="N251" s="155">
        <v>5</v>
      </c>
      <c r="O251" s="1"/>
      <c r="P251" s="148"/>
      <c r="Q251" s="1"/>
      <c r="R251" s="148"/>
      <c r="S251" s="197"/>
      <c r="T251" s="197"/>
    </row>
    <row r="252" spans="1:20" s="33" customFormat="1" x14ac:dyDescent="0.3">
      <c r="A252" s="67"/>
      <c r="B252" s="61">
        <v>20160001798</v>
      </c>
      <c r="C252" s="162">
        <v>9</v>
      </c>
      <c r="D252" s="65">
        <f>N252+P252+R252</f>
        <v>4</v>
      </c>
      <c r="E252" s="61" t="s">
        <v>621</v>
      </c>
      <c r="F252" s="64" t="s">
        <v>620</v>
      </c>
      <c r="G252" s="64" t="s">
        <v>580</v>
      </c>
      <c r="H252" s="167" t="s">
        <v>4</v>
      </c>
      <c r="I252" s="163" t="s">
        <v>12</v>
      </c>
      <c r="J252" s="82">
        <v>2008</v>
      </c>
      <c r="K252" s="61" t="s">
        <v>29</v>
      </c>
      <c r="L252" s="141">
        <f>IF(J252&gt;2010,1,IF(J252&gt;2006,0.3,4))</f>
        <v>0.3</v>
      </c>
      <c r="M252" s="236" t="s">
        <v>922</v>
      </c>
      <c r="N252" s="155">
        <v>4</v>
      </c>
      <c r="P252" s="146"/>
      <c r="R252" s="146"/>
      <c r="S252" s="195"/>
      <c r="T252" s="195"/>
    </row>
    <row r="253" spans="1:20" s="33" customFormat="1" x14ac:dyDescent="0.3">
      <c r="A253" s="157"/>
      <c r="B253" s="159">
        <v>20230123380</v>
      </c>
      <c r="C253" s="162">
        <v>9</v>
      </c>
      <c r="D253" s="65">
        <f>N253+P253+R253</f>
        <v>4</v>
      </c>
      <c r="E253" s="27" t="s">
        <v>286</v>
      </c>
      <c r="F253" s="19" t="s">
        <v>285</v>
      </c>
      <c r="G253" s="29" t="s">
        <v>13</v>
      </c>
      <c r="H253" s="174" t="s">
        <v>4</v>
      </c>
      <c r="I253" s="159" t="s">
        <v>12</v>
      </c>
      <c r="J253" s="26">
        <v>2008</v>
      </c>
      <c r="K253" s="27" t="s">
        <v>29</v>
      </c>
      <c r="L253" s="141">
        <f>IF(J253&gt;2010,1,IF(J253&gt;2006,0.3,4))</f>
        <v>0.3</v>
      </c>
      <c r="M253" s="236" t="s">
        <v>922</v>
      </c>
      <c r="N253" s="155">
        <v>4</v>
      </c>
      <c r="O253" s="2"/>
      <c r="P253" s="7"/>
      <c r="Q253" s="2"/>
      <c r="R253" s="7"/>
      <c r="S253" s="218"/>
      <c r="T253" s="218"/>
    </row>
    <row r="254" spans="1:20" s="33" customFormat="1" x14ac:dyDescent="0.3">
      <c r="A254" s="67"/>
      <c r="B254" s="80">
        <v>20200028360</v>
      </c>
      <c r="C254" s="162">
        <v>11</v>
      </c>
      <c r="D254" s="65">
        <f>N254+P254+R254</f>
        <v>3</v>
      </c>
      <c r="E254" s="80" t="s">
        <v>533</v>
      </c>
      <c r="F254" s="79" t="s">
        <v>532</v>
      </c>
      <c r="G254" s="64" t="s">
        <v>381</v>
      </c>
      <c r="H254" s="167" t="s">
        <v>4</v>
      </c>
      <c r="I254" s="173" t="s">
        <v>12</v>
      </c>
      <c r="J254" s="62">
        <v>1982</v>
      </c>
      <c r="K254" s="61" t="s">
        <v>29</v>
      </c>
      <c r="L254" s="141">
        <f>IF(J254&gt;2010,1,IF(J254&gt;2006,0.3,4))</f>
        <v>4</v>
      </c>
      <c r="M254" s="236" t="s">
        <v>917</v>
      </c>
      <c r="N254" s="155">
        <v>3</v>
      </c>
      <c r="P254" s="146"/>
      <c r="R254" s="146"/>
      <c r="S254" s="195"/>
      <c r="T254" s="195"/>
    </row>
    <row r="255" spans="1:20" s="33" customFormat="1" x14ac:dyDescent="0.3">
      <c r="A255" s="157">
        <v>1</v>
      </c>
      <c r="B255" s="159">
        <v>20120002381</v>
      </c>
      <c r="C255" s="162">
        <v>11</v>
      </c>
      <c r="D255" s="65">
        <f>N255+P255+R255</f>
        <v>3</v>
      </c>
      <c r="E255" s="27" t="s">
        <v>160</v>
      </c>
      <c r="F255" s="19" t="s">
        <v>159</v>
      </c>
      <c r="G255" s="29" t="s">
        <v>13</v>
      </c>
      <c r="H255" s="174" t="s">
        <v>4</v>
      </c>
      <c r="I255" s="159" t="s">
        <v>12</v>
      </c>
      <c r="J255" s="26">
        <v>1979</v>
      </c>
      <c r="K255" s="27" t="s">
        <v>29</v>
      </c>
      <c r="L255" s="141">
        <f>IF(J255&gt;2010,1,IF(J255&gt;2006,0.3,4))</f>
        <v>4</v>
      </c>
      <c r="M255" s="236" t="s">
        <v>917</v>
      </c>
      <c r="N255" s="155">
        <v>3</v>
      </c>
      <c r="O255" s="1"/>
      <c r="P255" s="148"/>
      <c r="Q255" s="1"/>
      <c r="R255" s="148"/>
      <c r="S255" s="197"/>
      <c r="T255" s="197"/>
    </row>
    <row r="256" spans="1:20" s="33" customFormat="1" x14ac:dyDescent="0.3">
      <c r="A256" s="157">
        <v>1</v>
      </c>
      <c r="B256" s="159">
        <v>20190001947</v>
      </c>
      <c r="C256" s="162">
        <v>13</v>
      </c>
      <c r="D256" s="65">
        <f>N256+P256+R256</f>
        <v>2</v>
      </c>
      <c r="E256" s="27" t="s">
        <v>237</v>
      </c>
      <c r="F256" s="19" t="s">
        <v>236</v>
      </c>
      <c r="G256" s="29" t="s">
        <v>13</v>
      </c>
      <c r="H256" s="174" t="s">
        <v>4</v>
      </c>
      <c r="I256" s="159" t="s">
        <v>12</v>
      </c>
      <c r="J256" s="26">
        <v>2007</v>
      </c>
      <c r="K256" s="27" t="s">
        <v>29</v>
      </c>
      <c r="L256" s="141">
        <f>IF(J256&gt;2010,1,IF(J256&gt;2006,0.3,4))</f>
        <v>0.3</v>
      </c>
      <c r="M256" s="236" t="s">
        <v>918</v>
      </c>
      <c r="N256" s="155">
        <v>2</v>
      </c>
      <c r="O256" s="2"/>
      <c r="P256" s="7"/>
      <c r="Q256" s="2"/>
      <c r="R256" s="7"/>
      <c r="S256" s="218"/>
      <c r="T256" s="218"/>
    </row>
    <row r="257" spans="1:20" s="33" customFormat="1" x14ac:dyDescent="0.3">
      <c r="A257" s="157">
        <v>1</v>
      </c>
      <c r="B257" s="159">
        <v>20230124200</v>
      </c>
      <c r="C257" s="162">
        <v>14</v>
      </c>
      <c r="D257" s="65">
        <f>N257+P257+R257</f>
        <v>1</v>
      </c>
      <c r="E257" s="27" t="s">
        <v>139</v>
      </c>
      <c r="F257" s="19" t="s">
        <v>138</v>
      </c>
      <c r="G257" s="29" t="s">
        <v>13</v>
      </c>
      <c r="H257" s="174" t="s">
        <v>4</v>
      </c>
      <c r="I257" s="159" t="s">
        <v>12</v>
      </c>
      <c r="J257" s="26">
        <v>1987</v>
      </c>
      <c r="K257" s="27" t="s">
        <v>29</v>
      </c>
      <c r="L257" s="141">
        <f>IF(J257&gt;2010,1,IF(J257&gt;2006,0.3,4))</f>
        <v>4</v>
      </c>
      <c r="M257" s="236" t="s">
        <v>924</v>
      </c>
      <c r="N257" s="155">
        <v>1</v>
      </c>
      <c r="O257" s="2"/>
      <c r="P257" s="7"/>
      <c r="Q257" s="2"/>
      <c r="R257" s="7"/>
      <c r="S257" s="218"/>
      <c r="T257" s="218"/>
    </row>
    <row r="258" spans="1:20" s="33" customFormat="1" x14ac:dyDescent="0.3">
      <c r="A258" s="67"/>
      <c r="B258" s="61">
        <v>20200038029</v>
      </c>
      <c r="C258" s="69" t="s">
        <v>926</v>
      </c>
      <c r="D258" s="65">
        <f>N258+P258+R258</f>
        <v>0</v>
      </c>
      <c r="E258" s="61" t="s">
        <v>632</v>
      </c>
      <c r="F258" s="64" t="s">
        <v>631</v>
      </c>
      <c r="G258" s="64" t="s">
        <v>580</v>
      </c>
      <c r="H258" s="167" t="s">
        <v>4</v>
      </c>
      <c r="I258" s="163" t="s">
        <v>12</v>
      </c>
      <c r="J258" s="82">
        <v>2008</v>
      </c>
      <c r="K258" s="61" t="s">
        <v>29</v>
      </c>
      <c r="L258" s="141">
        <f>IF(J258&gt;2010,1,IF(J258&gt;2006,0.3,4))</f>
        <v>0.3</v>
      </c>
      <c r="M258" s="236" t="s">
        <v>914</v>
      </c>
      <c r="N258" s="155">
        <v>0</v>
      </c>
      <c r="P258" s="146"/>
      <c r="R258" s="146"/>
      <c r="S258" s="195"/>
      <c r="T258" s="195"/>
    </row>
    <row r="259" spans="1:20" s="33" customFormat="1" hidden="1" x14ac:dyDescent="0.3">
      <c r="A259" s="67"/>
      <c r="B259" s="163">
        <v>20220091975</v>
      </c>
      <c r="C259" s="69"/>
      <c r="D259" s="65">
        <f>N259+P259+R259</f>
        <v>0</v>
      </c>
      <c r="E259" s="61" t="s">
        <v>855</v>
      </c>
      <c r="F259" s="64" t="s">
        <v>854</v>
      </c>
      <c r="G259" s="64" t="s">
        <v>683</v>
      </c>
      <c r="H259" s="63" t="s">
        <v>4</v>
      </c>
      <c r="I259" s="61" t="s">
        <v>12</v>
      </c>
      <c r="J259" s="82">
        <v>2006</v>
      </c>
      <c r="K259" s="61" t="s">
        <v>29</v>
      </c>
      <c r="L259" s="141">
        <f>IF(J259&gt;2010,1,IF(J259&gt;2006,0.3,4))</f>
        <v>4</v>
      </c>
      <c r="M259" s="90"/>
      <c r="N259" s="155"/>
      <c r="P259" s="146"/>
      <c r="R259" s="146"/>
      <c r="S259" s="195"/>
      <c r="T259" s="195"/>
    </row>
    <row r="260" spans="1:20" s="33" customFormat="1" hidden="1" x14ac:dyDescent="0.3">
      <c r="A260" s="67"/>
      <c r="B260" s="163">
        <v>20230120714</v>
      </c>
      <c r="C260" s="69"/>
      <c r="D260" s="65">
        <f>N260+P260+R260</f>
        <v>0</v>
      </c>
      <c r="E260" s="61" t="s">
        <v>837</v>
      </c>
      <c r="F260" s="64" t="s">
        <v>836</v>
      </c>
      <c r="G260" s="64" t="s">
        <v>683</v>
      </c>
      <c r="H260" s="63" t="s">
        <v>4</v>
      </c>
      <c r="I260" s="61" t="s">
        <v>12</v>
      </c>
      <c r="J260" s="82">
        <v>1999</v>
      </c>
      <c r="K260" s="61" t="s">
        <v>29</v>
      </c>
      <c r="L260" s="141">
        <f>IF(J260&gt;2010,1,IF(J260&gt;2006,0.3,4))</f>
        <v>4</v>
      </c>
      <c r="M260" s="90"/>
      <c r="N260" s="155"/>
      <c r="P260" s="146"/>
      <c r="R260" s="146"/>
      <c r="S260" s="195"/>
      <c r="T260" s="195"/>
    </row>
    <row r="261" spans="1:20" s="33" customFormat="1" hidden="1" x14ac:dyDescent="0.3">
      <c r="A261" s="67"/>
      <c r="B261" s="163">
        <v>20190022665</v>
      </c>
      <c r="C261" s="72"/>
      <c r="D261" s="65">
        <f>N261+P261+R261</f>
        <v>0</v>
      </c>
      <c r="E261" s="61" t="s">
        <v>818</v>
      </c>
      <c r="F261" s="64" t="s">
        <v>817</v>
      </c>
      <c r="G261" s="64" t="s">
        <v>683</v>
      </c>
      <c r="H261" s="63" t="s">
        <v>4</v>
      </c>
      <c r="I261" s="61" t="s">
        <v>12</v>
      </c>
      <c r="J261" s="82">
        <v>1985</v>
      </c>
      <c r="K261" s="61" t="s">
        <v>29</v>
      </c>
      <c r="L261" s="141">
        <f>IF(J261&gt;2010,1,IF(J261&gt;2006,0.3,4))</f>
        <v>4</v>
      </c>
      <c r="M261" s="90"/>
      <c r="N261" s="155"/>
      <c r="P261" s="146"/>
      <c r="R261" s="146"/>
      <c r="S261" s="195"/>
      <c r="T261" s="195"/>
    </row>
    <row r="262" spans="1:20" s="33" customFormat="1" hidden="1" x14ac:dyDescent="0.3">
      <c r="A262" s="67"/>
      <c r="B262" s="163">
        <v>20190002248</v>
      </c>
      <c r="C262" s="69"/>
      <c r="D262" s="65">
        <f>N262+P262+R262</f>
        <v>0</v>
      </c>
      <c r="E262" s="61" t="s">
        <v>771</v>
      </c>
      <c r="F262" s="64" t="s">
        <v>770</v>
      </c>
      <c r="G262" s="64" t="s">
        <v>683</v>
      </c>
      <c r="H262" s="63" t="s">
        <v>4</v>
      </c>
      <c r="I262" s="61" t="s">
        <v>12</v>
      </c>
      <c r="J262" s="82">
        <v>1984</v>
      </c>
      <c r="K262" s="61" t="s">
        <v>29</v>
      </c>
      <c r="L262" s="141">
        <f>IF(J262&gt;2010,1,IF(J262&gt;2006,0.3,4))</f>
        <v>4</v>
      </c>
      <c r="M262" s="90"/>
      <c r="N262" s="155"/>
      <c r="P262" s="146"/>
      <c r="R262" s="146"/>
      <c r="S262" s="195"/>
      <c r="T262" s="195"/>
    </row>
    <row r="263" spans="1:20" s="33" customFormat="1" hidden="1" x14ac:dyDescent="0.3">
      <c r="A263" s="67"/>
      <c r="B263" s="163">
        <v>20210060958</v>
      </c>
      <c r="C263" s="66"/>
      <c r="D263" s="65">
        <f>N263+P263+R263</f>
        <v>0</v>
      </c>
      <c r="E263" s="61" t="s">
        <v>463</v>
      </c>
      <c r="F263" s="64" t="s">
        <v>767</v>
      </c>
      <c r="G263" s="64" t="s">
        <v>683</v>
      </c>
      <c r="H263" s="63" t="s">
        <v>4</v>
      </c>
      <c r="I263" s="61" t="s">
        <v>12</v>
      </c>
      <c r="J263" s="82">
        <v>2008</v>
      </c>
      <c r="K263" s="61" t="s">
        <v>29</v>
      </c>
      <c r="L263" s="141">
        <f>IF(J263&gt;2010,1,IF(J263&gt;2006,0.3,4))</f>
        <v>0.3</v>
      </c>
      <c r="M263" s="90"/>
      <c r="N263" s="155"/>
      <c r="P263" s="146"/>
      <c r="R263" s="146"/>
      <c r="S263" s="195"/>
      <c r="T263" s="195"/>
    </row>
    <row r="264" spans="1:20" s="33" customFormat="1" hidden="1" x14ac:dyDescent="0.3">
      <c r="A264" s="67"/>
      <c r="B264" s="163">
        <v>20190007044</v>
      </c>
      <c r="C264" s="69"/>
      <c r="D264" s="65">
        <f>N264+P264+R264</f>
        <v>0</v>
      </c>
      <c r="E264" s="61" t="s">
        <v>758</v>
      </c>
      <c r="F264" s="64" t="s">
        <v>757</v>
      </c>
      <c r="G264" s="64" t="s">
        <v>683</v>
      </c>
      <c r="H264" s="63" t="s">
        <v>4</v>
      </c>
      <c r="I264" s="61" t="s">
        <v>12</v>
      </c>
      <c r="J264" s="82">
        <v>1971</v>
      </c>
      <c r="K264" s="61" t="s">
        <v>29</v>
      </c>
      <c r="L264" s="141">
        <f>IF(J264&gt;2010,1,IF(J264&gt;2006,0.3,4))</f>
        <v>4</v>
      </c>
      <c r="M264" s="90"/>
      <c r="N264" s="155"/>
      <c r="P264" s="146"/>
      <c r="R264" s="146"/>
      <c r="S264" s="195"/>
      <c r="T264" s="195"/>
    </row>
    <row r="265" spans="1:20" s="33" customFormat="1" hidden="1" x14ac:dyDescent="0.3">
      <c r="A265" s="67"/>
      <c r="B265" s="163">
        <v>20200031116</v>
      </c>
      <c r="C265" s="69"/>
      <c r="D265" s="65">
        <f>N265+P265+R265</f>
        <v>0</v>
      </c>
      <c r="E265" s="61" t="s">
        <v>700</v>
      </c>
      <c r="F265" s="64" t="s">
        <v>699</v>
      </c>
      <c r="G265" s="64" t="s">
        <v>683</v>
      </c>
      <c r="H265" s="63" t="s">
        <v>4</v>
      </c>
      <c r="I265" s="61" t="s">
        <v>12</v>
      </c>
      <c r="J265" s="82">
        <v>2007</v>
      </c>
      <c r="K265" s="61" t="s">
        <v>29</v>
      </c>
      <c r="L265" s="141">
        <f>IF(J265&gt;2010,1,IF(J265&gt;2006,0.3,4))</f>
        <v>0.3</v>
      </c>
      <c r="M265" s="90"/>
      <c r="N265" s="155"/>
      <c r="P265" s="146"/>
      <c r="R265" s="146"/>
      <c r="S265" s="195"/>
      <c r="T265" s="195"/>
    </row>
    <row r="266" spans="1:20" s="33" customFormat="1" hidden="1" x14ac:dyDescent="0.3">
      <c r="A266" s="67"/>
      <c r="B266" s="163">
        <v>20220104198</v>
      </c>
      <c r="C266" s="69"/>
      <c r="D266" s="65">
        <f>N266+P266+R266</f>
        <v>0</v>
      </c>
      <c r="E266" s="61" t="s">
        <v>671</v>
      </c>
      <c r="F266" s="64" t="s">
        <v>670</v>
      </c>
      <c r="G266" s="64" t="s">
        <v>580</v>
      </c>
      <c r="H266" s="63" t="s">
        <v>4</v>
      </c>
      <c r="I266" s="61" t="s">
        <v>12</v>
      </c>
      <c r="J266" s="82">
        <v>2008</v>
      </c>
      <c r="K266" s="61" t="s">
        <v>29</v>
      </c>
      <c r="L266" s="141">
        <f>IF(J266&gt;2010,1,IF(J266&gt;2006,0.3,4))</f>
        <v>0.3</v>
      </c>
      <c r="M266" s="90"/>
      <c r="N266" s="155"/>
      <c r="P266" s="146"/>
      <c r="R266" s="146"/>
      <c r="S266" s="195"/>
      <c r="T266" s="195"/>
    </row>
    <row r="267" spans="1:20" s="33" customFormat="1" hidden="1" x14ac:dyDescent="0.3">
      <c r="A267" s="67"/>
      <c r="B267" s="163">
        <v>20190007273</v>
      </c>
      <c r="C267" s="69"/>
      <c r="D267" s="65">
        <f>N267+P267+R267</f>
        <v>0</v>
      </c>
      <c r="E267" s="61" t="s">
        <v>613</v>
      </c>
      <c r="F267" s="64" t="s">
        <v>612</v>
      </c>
      <c r="G267" s="64" t="s">
        <v>580</v>
      </c>
      <c r="H267" s="63" t="s">
        <v>4</v>
      </c>
      <c r="I267" s="61" t="s">
        <v>12</v>
      </c>
      <c r="J267" s="82">
        <v>2008</v>
      </c>
      <c r="K267" s="61" t="s">
        <v>29</v>
      </c>
      <c r="L267" s="141">
        <f>IF(J267&gt;2010,1,IF(J267&gt;2006,0.3,4))</f>
        <v>0.3</v>
      </c>
      <c r="M267" s="90"/>
      <c r="N267" s="155"/>
      <c r="P267" s="146"/>
      <c r="R267" s="146"/>
      <c r="S267" s="195"/>
      <c r="T267" s="195"/>
    </row>
    <row r="268" spans="1:20" s="33" customFormat="1" hidden="1" x14ac:dyDescent="0.3">
      <c r="A268" s="67"/>
      <c r="B268" s="172">
        <v>20210075278</v>
      </c>
      <c r="C268" s="72"/>
      <c r="D268" s="65">
        <f>N268+P268+R268</f>
        <v>0</v>
      </c>
      <c r="E268" s="80" t="s">
        <v>571</v>
      </c>
      <c r="F268" s="79" t="s">
        <v>570</v>
      </c>
      <c r="G268" s="64" t="s">
        <v>381</v>
      </c>
      <c r="H268" s="63" t="s">
        <v>4</v>
      </c>
      <c r="I268" s="71" t="s">
        <v>12</v>
      </c>
      <c r="J268" s="81">
        <v>2008</v>
      </c>
      <c r="K268" s="61" t="s">
        <v>29</v>
      </c>
      <c r="L268" s="141">
        <f>IF(J268&gt;2010,1,IF(J268&gt;2006,0.3,4))</f>
        <v>0.3</v>
      </c>
      <c r="M268" s="90"/>
      <c r="N268" s="155"/>
      <c r="P268" s="146"/>
      <c r="R268" s="146"/>
      <c r="S268" s="195"/>
      <c r="T268" s="195"/>
    </row>
    <row r="269" spans="1:20" s="33" customFormat="1" hidden="1" x14ac:dyDescent="0.3">
      <c r="A269" s="67"/>
      <c r="B269" s="172">
        <v>20230121022</v>
      </c>
      <c r="C269" s="69"/>
      <c r="D269" s="65">
        <f>N269+P269+R269</f>
        <v>0</v>
      </c>
      <c r="E269" s="80" t="s">
        <v>557</v>
      </c>
      <c r="F269" s="79" t="s">
        <v>558</v>
      </c>
      <c r="G269" s="64" t="s">
        <v>381</v>
      </c>
      <c r="H269" s="63" t="s">
        <v>4</v>
      </c>
      <c r="I269" s="71" t="s">
        <v>12</v>
      </c>
      <c r="J269" s="81">
        <v>2008</v>
      </c>
      <c r="K269" s="61" t="s">
        <v>29</v>
      </c>
      <c r="L269" s="141">
        <f>IF(J269&gt;2010,1,IF(J269&gt;2006,0.3,4))</f>
        <v>0.3</v>
      </c>
      <c r="M269" s="90"/>
      <c r="N269" s="155"/>
      <c r="P269" s="146"/>
      <c r="R269" s="146"/>
      <c r="S269" s="195"/>
      <c r="T269" s="195"/>
    </row>
    <row r="270" spans="1:20" s="33" customFormat="1" hidden="1" x14ac:dyDescent="0.3">
      <c r="A270" s="67"/>
      <c r="B270" s="172">
        <v>20230121258</v>
      </c>
      <c r="C270" s="69"/>
      <c r="D270" s="65">
        <f>N270+P270+R270</f>
        <v>0</v>
      </c>
      <c r="E270" s="80" t="s">
        <v>552</v>
      </c>
      <c r="F270" s="79" t="s">
        <v>551</v>
      </c>
      <c r="G270" s="64" t="s">
        <v>381</v>
      </c>
      <c r="H270" s="63" t="s">
        <v>4</v>
      </c>
      <c r="I270" s="71" t="s">
        <v>12</v>
      </c>
      <c r="J270" s="81">
        <v>1992</v>
      </c>
      <c r="K270" s="61" t="s">
        <v>29</v>
      </c>
      <c r="L270" s="141">
        <f>IF(J270&gt;2010,1,IF(J270&gt;2006,0.3,4))</f>
        <v>4</v>
      </c>
      <c r="M270" s="90"/>
      <c r="N270" s="155"/>
      <c r="P270" s="146"/>
      <c r="R270" s="146"/>
      <c r="S270" s="195"/>
      <c r="T270" s="195"/>
    </row>
    <row r="271" spans="1:20" s="33" customFormat="1" hidden="1" x14ac:dyDescent="0.3">
      <c r="A271" s="67"/>
      <c r="B271" s="172">
        <v>20190017020</v>
      </c>
      <c r="C271" s="69"/>
      <c r="D271" s="65">
        <f>N271+P271+R271</f>
        <v>0</v>
      </c>
      <c r="E271" s="80" t="s">
        <v>539</v>
      </c>
      <c r="F271" s="79" t="s">
        <v>538</v>
      </c>
      <c r="G271" s="64" t="s">
        <v>381</v>
      </c>
      <c r="H271" s="63" t="s">
        <v>4</v>
      </c>
      <c r="I271" s="71" t="s">
        <v>12</v>
      </c>
      <c r="J271" s="81">
        <v>1972</v>
      </c>
      <c r="K271" s="61" t="s">
        <v>29</v>
      </c>
      <c r="L271" s="141">
        <f>IF(J271&gt;2010,1,IF(J271&gt;2006,0.3,4))</f>
        <v>4</v>
      </c>
      <c r="M271" s="90"/>
      <c r="N271" s="155"/>
      <c r="P271" s="146"/>
      <c r="R271" s="146"/>
      <c r="S271" s="195"/>
      <c r="T271" s="195"/>
    </row>
    <row r="272" spans="1:20" s="33" customFormat="1" hidden="1" x14ac:dyDescent="0.3">
      <c r="A272" s="67"/>
      <c r="B272" s="172">
        <v>20220087702</v>
      </c>
      <c r="C272" s="72"/>
      <c r="D272" s="65">
        <f>N272+P272+R272</f>
        <v>0</v>
      </c>
      <c r="E272" s="80" t="s">
        <v>535</v>
      </c>
      <c r="F272" s="79" t="s">
        <v>534</v>
      </c>
      <c r="G272" s="64" t="s">
        <v>381</v>
      </c>
      <c r="H272" s="63" t="s">
        <v>4</v>
      </c>
      <c r="I272" s="71" t="s">
        <v>12</v>
      </c>
      <c r="J272" s="62">
        <v>2008</v>
      </c>
      <c r="K272" s="61" t="s">
        <v>29</v>
      </c>
      <c r="L272" s="141">
        <f>IF(J272&gt;2010,1,IF(J272&gt;2006,0.3,4))</f>
        <v>0.3</v>
      </c>
      <c r="M272" s="90"/>
      <c r="N272" s="155"/>
      <c r="P272" s="146"/>
      <c r="R272" s="146"/>
      <c r="S272" s="195"/>
      <c r="T272" s="195"/>
    </row>
    <row r="273" spans="1:20" s="33" customFormat="1" hidden="1" x14ac:dyDescent="0.3">
      <c r="A273" s="67"/>
      <c r="B273" s="172">
        <v>20220088775</v>
      </c>
      <c r="C273" s="66"/>
      <c r="D273" s="65">
        <f>N273+P273+R273</f>
        <v>0</v>
      </c>
      <c r="E273" s="80" t="s">
        <v>470</v>
      </c>
      <c r="F273" s="79" t="s">
        <v>469</v>
      </c>
      <c r="G273" s="64" t="s">
        <v>381</v>
      </c>
      <c r="H273" s="63" t="s">
        <v>4</v>
      </c>
      <c r="I273" s="71" t="s">
        <v>12</v>
      </c>
      <c r="J273" s="81">
        <v>2006</v>
      </c>
      <c r="K273" s="61" t="s">
        <v>29</v>
      </c>
      <c r="L273" s="141">
        <f>IF(J273&gt;2010,1,IF(J273&gt;2006,0.3,4))</f>
        <v>4</v>
      </c>
      <c r="M273" s="90"/>
      <c r="N273" s="155"/>
      <c r="P273" s="146"/>
      <c r="R273" s="146"/>
      <c r="S273" s="195"/>
      <c r="T273" s="195"/>
    </row>
    <row r="274" spans="1:20" s="33" customFormat="1" hidden="1" x14ac:dyDescent="0.3">
      <c r="A274" s="67"/>
      <c r="B274" s="172">
        <v>20220091562</v>
      </c>
      <c r="C274" s="69"/>
      <c r="D274" s="65">
        <f>N274+P274+R274</f>
        <v>0</v>
      </c>
      <c r="E274" s="80" t="s">
        <v>447</v>
      </c>
      <c r="F274" s="79" t="s">
        <v>446</v>
      </c>
      <c r="G274" s="64" t="s">
        <v>381</v>
      </c>
      <c r="H274" s="63" t="s">
        <v>4</v>
      </c>
      <c r="I274" s="71" t="s">
        <v>12</v>
      </c>
      <c r="J274" s="81">
        <v>2008</v>
      </c>
      <c r="K274" s="61" t="s">
        <v>29</v>
      </c>
      <c r="L274" s="141">
        <f>IF(J274&gt;2010,1,IF(J274&gt;2006,0.3,4))</f>
        <v>0.3</v>
      </c>
      <c r="M274" s="90"/>
      <c r="N274" s="155"/>
      <c r="P274" s="146"/>
      <c r="R274" s="146"/>
      <c r="S274" s="195"/>
      <c r="T274" s="195"/>
    </row>
    <row r="275" spans="1:20" s="33" customFormat="1" hidden="1" x14ac:dyDescent="0.3">
      <c r="A275" s="67"/>
      <c r="B275" s="172">
        <v>20210058718</v>
      </c>
      <c r="C275" s="69"/>
      <c r="D275" s="65">
        <f>N275+P275+R275</f>
        <v>0</v>
      </c>
      <c r="E275" s="80" t="s">
        <v>110</v>
      </c>
      <c r="F275" s="79" t="s">
        <v>443</v>
      </c>
      <c r="G275" s="64" t="s">
        <v>381</v>
      </c>
      <c r="H275" s="63" t="s">
        <v>4</v>
      </c>
      <c r="I275" s="71" t="s">
        <v>12</v>
      </c>
      <c r="J275" s="81">
        <v>2006</v>
      </c>
      <c r="K275" s="61" t="s">
        <v>29</v>
      </c>
      <c r="L275" s="141">
        <f>IF(J275&gt;2010,1,IF(J275&gt;2006,0.3,4))</f>
        <v>4</v>
      </c>
      <c r="M275" s="90"/>
      <c r="N275" s="155"/>
      <c r="P275" s="146"/>
      <c r="R275" s="146"/>
      <c r="S275" s="195"/>
      <c r="T275" s="195"/>
    </row>
    <row r="276" spans="1:20" s="33" customFormat="1" hidden="1" x14ac:dyDescent="0.3">
      <c r="A276" s="67"/>
      <c r="B276" s="172">
        <v>20210074705</v>
      </c>
      <c r="C276" s="72"/>
      <c r="D276" s="65">
        <f>N276+P276+R276</f>
        <v>0</v>
      </c>
      <c r="E276" s="80" t="s">
        <v>431</v>
      </c>
      <c r="F276" s="79" t="s">
        <v>430</v>
      </c>
      <c r="G276" s="64" t="s">
        <v>381</v>
      </c>
      <c r="H276" s="63" t="s">
        <v>4</v>
      </c>
      <c r="I276" s="71" t="s">
        <v>12</v>
      </c>
      <c r="J276" s="81">
        <v>1977</v>
      </c>
      <c r="K276" s="61" t="s">
        <v>29</v>
      </c>
      <c r="L276" s="141">
        <f>IF(J276&gt;2010,1,IF(J276&gt;2006,0.3,4))</f>
        <v>4</v>
      </c>
      <c r="M276" s="90"/>
      <c r="N276" s="155"/>
      <c r="P276" s="146"/>
      <c r="R276" s="146"/>
      <c r="S276" s="195"/>
      <c r="T276" s="195"/>
    </row>
    <row r="277" spans="1:20" s="2" customFormat="1" hidden="1" x14ac:dyDescent="0.3">
      <c r="A277" s="65"/>
      <c r="B277" s="67">
        <v>20220089247</v>
      </c>
      <c r="C277" s="163"/>
      <c r="D277" s="65">
        <f>N277+P277+R277</f>
        <v>0</v>
      </c>
      <c r="E277" s="61" t="s">
        <v>419</v>
      </c>
      <c r="F277" s="64" t="s">
        <v>418</v>
      </c>
      <c r="G277" s="64" t="s">
        <v>381</v>
      </c>
      <c r="H277" s="167" t="s">
        <v>4</v>
      </c>
      <c r="I277" s="61" t="s">
        <v>12</v>
      </c>
      <c r="J277" s="62">
        <v>1977</v>
      </c>
      <c r="K277" s="61" t="s">
        <v>29</v>
      </c>
      <c r="L277" s="141">
        <f>IF(J277&gt;2010,1,IF(J277&gt;2006,0.3,4))</f>
        <v>4</v>
      </c>
      <c r="M277" s="90"/>
      <c r="N277" s="155"/>
      <c r="O277" s="33"/>
      <c r="P277" s="146"/>
      <c r="Q277" s="33"/>
      <c r="R277" s="146"/>
      <c r="S277" s="195"/>
      <c r="T277" s="195"/>
    </row>
    <row r="278" spans="1:20" hidden="1" x14ac:dyDescent="0.3">
      <c r="B278" s="31">
        <v>20170008829</v>
      </c>
      <c r="C278" s="27"/>
      <c r="D278" s="65">
        <f>N278+P278+R278</f>
        <v>0</v>
      </c>
      <c r="E278" s="27" t="s">
        <v>364</v>
      </c>
      <c r="F278" s="19" t="s">
        <v>363</v>
      </c>
      <c r="G278" s="29" t="s">
        <v>13</v>
      </c>
      <c r="H278" s="19" t="s">
        <v>4</v>
      </c>
      <c r="I278" s="27" t="s">
        <v>12</v>
      </c>
      <c r="J278" s="26">
        <v>1976</v>
      </c>
      <c r="K278" s="27" t="s">
        <v>29</v>
      </c>
      <c r="L278" s="141">
        <f>IF(J278&gt;2010,1,IF(J278&gt;2006,0.3,4))</f>
        <v>4</v>
      </c>
      <c r="M278" s="90"/>
      <c r="N278" s="155"/>
    </row>
    <row r="279" spans="1:20" hidden="1" x14ac:dyDescent="0.3">
      <c r="B279" s="31">
        <v>20230123731</v>
      </c>
      <c r="C279" s="27"/>
      <c r="D279" s="65">
        <f>N279+P279+R279</f>
        <v>0</v>
      </c>
      <c r="E279" s="27" t="s">
        <v>356</v>
      </c>
      <c r="F279" s="19" t="s">
        <v>355</v>
      </c>
      <c r="G279" s="29" t="s">
        <v>13</v>
      </c>
      <c r="H279" s="19" t="s">
        <v>4</v>
      </c>
      <c r="I279" s="27" t="s">
        <v>12</v>
      </c>
      <c r="J279" s="26">
        <v>2008</v>
      </c>
      <c r="K279" s="27" t="s">
        <v>29</v>
      </c>
      <c r="L279" s="141">
        <f>IF(J279&gt;2010,1,IF(J279&gt;2006,0.3,4))</f>
        <v>0.3</v>
      </c>
      <c r="M279" s="90"/>
      <c r="N279" s="155"/>
    </row>
    <row r="280" spans="1:20" hidden="1" x14ac:dyDescent="0.3">
      <c r="B280" s="31">
        <v>20220094765</v>
      </c>
      <c r="C280" s="27"/>
      <c r="D280" s="65">
        <f>N280+P280+R280</f>
        <v>0</v>
      </c>
      <c r="E280" s="27" t="s">
        <v>306</v>
      </c>
      <c r="F280" s="19" t="s">
        <v>305</v>
      </c>
      <c r="G280" s="29" t="s">
        <v>13</v>
      </c>
      <c r="H280" s="19" t="s">
        <v>4</v>
      </c>
      <c r="I280" s="27" t="s">
        <v>12</v>
      </c>
      <c r="J280" s="26">
        <v>2005</v>
      </c>
      <c r="K280" s="27" t="s">
        <v>29</v>
      </c>
      <c r="L280" s="141">
        <f>IF(J280&gt;2010,1,IF(J280&gt;2006,0.3,4))</f>
        <v>4</v>
      </c>
      <c r="M280" s="90"/>
      <c r="N280" s="155"/>
    </row>
    <row r="281" spans="1:20" hidden="1" x14ac:dyDescent="0.3">
      <c r="B281" s="31">
        <v>20200031169</v>
      </c>
      <c r="C281" s="27"/>
      <c r="D281" s="65">
        <f>N281+P281+R281</f>
        <v>0</v>
      </c>
      <c r="E281" s="27" t="s">
        <v>302</v>
      </c>
      <c r="F281" s="19" t="s">
        <v>301</v>
      </c>
      <c r="G281" s="29" t="s">
        <v>13</v>
      </c>
      <c r="H281" s="19" t="s">
        <v>4</v>
      </c>
      <c r="I281" s="27" t="s">
        <v>12</v>
      </c>
      <c r="J281" s="26">
        <v>1980</v>
      </c>
      <c r="K281" s="27" t="s">
        <v>29</v>
      </c>
      <c r="L281" s="141">
        <f>IF(J281&gt;2010,1,IF(J281&gt;2006,0.3,4))</f>
        <v>4</v>
      </c>
      <c r="M281" s="90"/>
      <c r="N281" s="155"/>
      <c r="O281" s="2"/>
      <c r="P281" s="7"/>
      <c r="Q281" s="2"/>
      <c r="R281" s="7"/>
      <c r="S281" s="218"/>
      <c r="T281" s="218"/>
    </row>
    <row r="282" spans="1:20" hidden="1" x14ac:dyDescent="0.3">
      <c r="A282" s="43"/>
      <c r="B282" s="44">
        <v>20220117342</v>
      </c>
      <c r="C282" s="39"/>
      <c r="D282" s="65">
        <f>N282+P282+R282</f>
        <v>0</v>
      </c>
      <c r="E282" s="39" t="s">
        <v>294</v>
      </c>
      <c r="F282" s="41" t="s">
        <v>293</v>
      </c>
      <c r="G282" s="42" t="s">
        <v>13</v>
      </c>
      <c r="H282" s="41" t="s">
        <v>4</v>
      </c>
      <c r="I282" s="39" t="s">
        <v>12</v>
      </c>
      <c r="J282" s="60">
        <v>1981</v>
      </c>
      <c r="K282" s="39" t="s">
        <v>29</v>
      </c>
      <c r="L282" s="231">
        <f>IF(J282&gt;2010,1,IF(J282&gt;2006,0.3,4))</f>
        <v>4</v>
      </c>
      <c r="M282" s="232"/>
      <c r="N282" s="233"/>
      <c r="O282" s="38"/>
      <c r="P282" s="151"/>
      <c r="Q282" s="38"/>
      <c r="R282" s="151"/>
    </row>
    <row r="283" spans="1:20" s="2" customFormat="1" hidden="1" x14ac:dyDescent="0.3">
      <c r="A283" s="7"/>
      <c r="B283" s="31">
        <v>20230129115</v>
      </c>
      <c r="C283" s="27"/>
      <c r="D283" s="65">
        <f>N283+P283+R283</f>
        <v>0</v>
      </c>
      <c r="E283" s="27" t="s">
        <v>288</v>
      </c>
      <c r="F283" s="19" t="s">
        <v>287</v>
      </c>
      <c r="G283" s="29" t="s">
        <v>13</v>
      </c>
      <c r="H283" s="19" t="s">
        <v>4</v>
      </c>
      <c r="I283" s="27" t="s">
        <v>12</v>
      </c>
      <c r="J283" s="26">
        <v>1984</v>
      </c>
      <c r="K283" s="27" t="s">
        <v>29</v>
      </c>
      <c r="L283" s="141">
        <f>IF(J283&gt;2010,1,IF(J283&gt;2006,0.3,4))</f>
        <v>4</v>
      </c>
      <c r="M283" s="90"/>
      <c r="N283" s="155"/>
      <c r="P283" s="7"/>
      <c r="R283" s="7"/>
      <c r="S283" s="218"/>
      <c r="T283" s="218"/>
    </row>
    <row r="284" spans="1:20" hidden="1" x14ac:dyDescent="0.3">
      <c r="B284" s="31">
        <v>20230121823</v>
      </c>
      <c r="C284" s="27"/>
      <c r="D284" s="65">
        <f>N284+P284+R284</f>
        <v>0</v>
      </c>
      <c r="E284" s="27" t="s">
        <v>279</v>
      </c>
      <c r="F284" s="19" t="s">
        <v>278</v>
      </c>
      <c r="G284" s="29" t="s">
        <v>13</v>
      </c>
      <c r="H284" s="19" t="s">
        <v>4</v>
      </c>
      <c r="I284" s="27" t="s">
        <v>12</v>
      </c>
      <c r="J284" s="26">
        <v>1990</v>
      </c>
      <c r="K284" s="27" t="s">
        <v>29</v>
      </c>
      <c r="L284" s="141">
        <f>IF(J284&gt;2010,1,IF(J284&gt;2006,0.3,4))</f>
        <v>4</v>
      </c>
      <c r="M284" s="90"/>
      <c r="N284" s="155"/>
    </row>
    <row r="285" spans="1:20" hidden="1" x14ac:dyDescent="0.3">
      <c r="B285" s="31">
        <v>20020000647</v>
      </c>
      <c r="C285" s="27"/>
      <c r="D285" s="65">
        <f>N285+P285+R285</f>
        <v>0</v>
      </c>
      <c r="E285" s="27" t="s">
        <v>277</v>
      </c>
      <c r="F285" s="19" t="s">
        <v>276</v>
      </c>
      <c r="G285" s="29" t="s">
        <v>13</v>
      </c>
      <c r="H285" s="19" t="s">
        <v>4</v>
      </c>
      <c r="I285" s="27" t="s">
        <v>12</v>
      </c>
      <c r="J285" s="26">
        <v>1990</v>
      </c>
      <c r="K285" s="27" t="s">
        <v>29</v>
      </c>
      <c r="L285" s="141">
        <f>IF(J285&gt;2010,1,IF(J285&gt;2006,0.3,4))</f>
        <v>4</v>
      </c>
      <c r="M285" s="90"/>
      <c r="N285" s="155"/>
    </row>
    <row r="286" spans="1:20" hidden="1" x14ac:dyDescent="0.3">
      <c r="B286" s="31">
        <v>20230122511</v>
      </c>
      <c r="C286" s="27"/>
      <c r="D286" s="65">
        <f>N286+P286+R286</f>
        <v>0</v>
      </c>
      <c r="E286" s="27" t="s">
        <v>273</v>
      </c>
      <c r="F286" s="19" t="s">
        <v>272</v>
      </c>
      <c r="G286" s="29" t="s">
        <v>13</v>
      </c>
      <c r="H286" s="19" t="s">
        <v>4</v>
      </c>
      <c r="I286" s="27" t="s">
        <v>12</v>
      </c>
      <c r="J286" s="26">
        <v>1983</v>
      </c>
      <c r="K286" s="27" t="s">
        <v>29</v>
      </c>
      <c r="L286" s="141">
        <f>IF(J286&gt;2010,1,IF(J286&gt;2006,0.3,4))</f>
        <v>4</v>
      </c>
      <c r="M286" s="90"/>
      <c r="N286" s="155"/>
    </row>
    <row r="287" spans="1:20" hidden="1" x14ac:dyDescent="0.3">
      <c r="B287" s="31">
        <v>20200031182</v>
      </c>
      <c r="C287" s="27"/>
      <c r="D287" s="65">
        <f>N287+P287+R287</f>
        <v>0</v>
      </c>
      <c r="E287" s="27" t="s">
        <v>217</v>
      </c>
      <c r="F287" s="19" t="s">
        <v>216</v>
      </c>
      <c r="G287" s="29" t="s">
        <v>13</v>
      </c>
      <c r="H287" s="19" t="s">
        <v>4</v>
      </c>
      <c r="I287" s="27" t="s">
        <v>12</v>
      </c>
      <c r="J287" s="26">
        <v>2007</v>
      </c>
      <c r="K287" s="27" t="s">
        <v>29</v>
      </c>
      <c r="L287" s="141">
        <f>IF(J287&gt;2010,1,IF(J287&gt;2006,0.3,4))</f>
        <v>0.3</v>
      </c>
      <c r="M287" s="90"/>
      <c r="N287" s="155"/>
    </row>
    <row r="288" spans="1:20" hidden="1" x14ac:dyDescent="0.3">
      <c r="B288" s="31">
        <v>20160019603</v>
      </c>
      <c r="C288" s="27"/>
      <c r="D288" s="65">
        <f>N288+P288+R288</f>
        <v>0</v>
      </c>
      <c r="E288" s="27" t="s">
        <v>176</v>
      </c>
      <c r="F288" s="19" t="s">
        <v>175</v>
      </c>
      <c r="G288" s="29" t="s">
        <v>13</v>
      </c>
      <c r="H288" s="19" t="s">
        <v>4</v>
      </c>
      <c r="I288" s="27" t="s">
        <v>12</v>
      </c>
      <c r="J288" s="26">
        <v>2008</v>
      </c>
      <c r="K288" s="27" t="s">
        <v>29</v>
      </c>
      <c r="L288" s="141">
        <f>IF(J288&gt;2010,1,IF(J288&gt;2006,0.3,4))</f>
        <v>0.3</v>
      </c>
      <c r="M288" s="90"/>
      <c r="N288" s="155"/>
      <c r="O288" s="22"/>
      <c r="P288" s="149"/>
      <c r="Q288" s="22"/>
      <c r="R288" s="149"/>
      <c r="S288" s="227"/>
      <c r="T288" s="227"/>
    </row>
    <row r="289" spans="1:20" hidden="1" x14ac:dyDescent="0.3">
      <c r="B289" s="31">
        <v>20210085588</v>
      </c>
      <c r="C289" s="27"/>
      <c r="D289" s="65">
        <f>N289+P289+R289</f>
        <v>0</v>
      </c>
      <c r="E289" s="27" t="s">
        <v>168</v>
      </c>
      <c r="F289" s="19" t="s">
        <v>167</v>
      </c>
      <c r="G289" s="29" t="s">
        <v>13</v>
      </c>
      <c r="H289" s="19" t="s">
        <v>4</v>
      </c>
      <c r="I289" s="27" t="s">
        <v>12</v>
      </c>
      <c r="J289" s="26">
        <v>2007</v>
      </c>
      <c r="K289" s="27" t="s">
        <v>29</v>
      </c>
      <c r="L289" s="141">
        <f>IF(J289&gt;2010,1,IF(J289&gt;2006,0.3,4))</f>
        <v>0.3</v>
      </c>
      <c r="M289" s="90"/>
      <c r="N289" s="155"/>
      <c r="O289" s="2"/>
      <c r="P289" s="7"/>
      <c r="Q289" s="2"/>
      <c r="R289" s="7"/>
      <c r="S289" s="218"/>
      <c r="T289" s="218"/>
    </row>
    <row r="290" spans="1:20" hidden="1" x14ac:dyDescent="0.3">
      <c r="B290" s="31">
        <v>20230140822</v>
      </c>
      <c r="C290" s="27"/>
      <c r="D290" s="65">
        <f>N290+P290+R290</f>
        <v>0</v>
      </c>
      <c r="E290" s="27" t="s">
        <v>164</v>
      </c>
      <c r="F290" s="19" t="s">
        <v>163</v>
      </c>
      <c r="G290" s="29" t="s">
        <v>13</v>
      </c>
      <c r="H290" s="19" t="s">
        <v>4</v>
      </c>
      <c r="I290" s="27" t="s">
        <v>12</v>
      </c>
      <c r="J290" s="26">
        <v>1993</v>
      </c>
      <c r="K290" s="27" t="s">
        <v>29</v>
      </c>
      <c r="L290" s="141">
        <f>IF(J290&gt;2010,1,IF(J290&gt;2006,0.3,4))</f>
        <v>4</v>
      </c>
      <c r="M290" s="90"/>
      <c r="N290" s="155"/>
      <c r="O290" s="45"/>
      <c r="P290" s="32"/>
      <c r="Q290" s="45"/>
      <c r="R290" s="32"/>
      <c r="S290" s="205"/>
      <c r="T290" s="205"/>
    </row>
    <row r="291" spans="1:20" hidden="1" x14ac:dyDescent="0.3">
      <c r="A291" s="43"/>
      <c r="B291" s="44">
        <v>20220088584</v>
      </c>
      <c r="C291" s="39"/>
      <c r="D291" s="65">
        <f>N291+P291+R291</f>
        <v>0</v>
      </c>
      <c r="E291" s="39" t="s">
        <v>151</v>
      </c>
      <c r="F291" s="41" t="s">
        <v>150</v>
      </c>
      <c r="G291" s="42" t="s">
        <v>13</v>
      </c>
      <c r="H291" s="41" t="s">
        <v>4</v>
      </c>
      <c r="I291" s="39" t="s">
        <v>12</v>
      </c>
      <c r="J291" s="40">
        <v>2007</v>
      </c>
      <c r="K291" s="39" t="s">
        <v>29</v>
      </c>
      <c r="L291" s="231">
        <f>IF(J291&gt;2010,1,IF(J291&gt;2006,0.3,4))</f>
        <v>0.3</v>
      </c>
      <c r="M291" s="232"/>
      <c r="N291" s="233"/>
      <c r="O291" s="38"/>
      <c r="P291" s="151"/>
      <c r="Q291" s="38"/>
      <c r="R291" s="151"/>
    </row>
    <row r="292" spans="1:20" hidden="1" x14ac:dyDescent="0.3">
      <c r="B292" s="31">
        <v>20030002172</v>
      </c>
      <c r="C292" s="27"/>
      <c r="D292" s="65">
        <f>N292+P292+R292</f>
        <v>0</v>
      </c>
      <c r="E292" s="27" t="s">
        <v>145</v>
      </c>
      <c r="F292" s="19" t="s">
        <v>144</v>
      </c>
      <c r="G292" s="29" t="s">
        <v>13</v>
      </c>
      <c r="H292" s="19" t="s">
        <v>4</v>
      </c>
      <c r="I292" s="27" t="s">
        <v>12</v>
      </c>
      <c r="J292" s="26">
        <v>1962</v>
      </c>
      <c r="K292" s="27" t="s">
        <v>29</v>
      </c>
      <c r="L292" s="141">
        <f>IF(J292&gt;2010,1,IF(J292&gt;2006,0.3,4))</f>
        <v>4</v>
      </c>
      <c r="M292" s="90"/>
      <c r="N292" s="155"/>
    </row>
    <row r="293" spans="1:20" hidden="1" x14ac:dyDescent="0.3">
      <c r="B293" s="31">
        <v>20220088487</v>
      </c>
      <c r="C293" s="27"/>
      <c r="D293" s="65">
        <f>N293+P293+R293</f>
        <v>0</v>
      </c>
      <c r="E293" s="27" t="s">
        <v>141</v>
      </c>
      <c r="F293" s="19" t="s">
        <v>140</v>
      </c>
      <c r="G293" s="29" t="s">
        <v>13</v>
      </c>
      <c r="H293" s="19" t="s">
        <v>4</v>
      </c>
      <c r="I293" s="27" t="s">
        <v>12</v>
      </c>
      <c r="J293" s="26">
        <v>2007</v>
      </c>
      <c r="K293" s="27" t="s">
        <v>29</v>
      </c>
      <c r="L293" s="141">
        <f>IF(J293&gt;2010,1,IF(J293&gt;2006,0.3,4))</f>
        <v>0.3</v>
      </c>
      <c r="M293" s="90"/>
      <c r="N293" s="155"/>
    </row>
    <row r="294" spans="1:20" hidden="1" x14ac:dyDescent="0.3">
      <c r="B294" s="31">
        <v>20220119975</v>
      </c>
      <c r="C294" s="27"/>
      <c r="D294" s="65">
        <f>N294+P294+R294</f>
        <v>0</v>
      </c>
      <c r="E294" s="27" t="s">
        <v>108</v>
      </c>
      <c r="F294" s="19" t="s">
        <v>107</v>
      </c>
      <c r="G294" s="29" t="s">
        <v>13</v>
      </c>
      <c r="H294" s="19" t="s">
        <v>4</v>
      </c>
      <c r="I294" s="27" t="s">
        <v>12</v>
      </c>
      <c r="J294" s="26">
        <v>2006</v>
      </c>
      <c r="K294" s="27" t="s">
        <v>29</v>
      </c>
      <c r="L294" s="141">
        <f>IF(J294&gt;2010,1,IF(J294&gt;2006,0.3,4))</f>
        <v>4</v>
      </c>
      <c r="M294" s="90"/>
      <c r="N294" s="155"/>
      <c r="O294" s="2"/>
      <c r="P294" s="7"/>
      <c r="Q294" s="2"/>
      <c r="R294" s="7"/>
      <c r="S294" s="218"/>
      <c r="T294" s="218"/>
    </row>
    <row r="295" spans="1:20" s="2" customFormat="1" hidden="1" x14ac:dyDescent="0.3">
      <c r="A295" s="7"/>
      <c r="B295" s="31">
        <v>20210086819</v>
      </c>
      <c r="C295" s="27"/>
      <c r="D295" s="65">
        <f>N295+P295+R295</f>
        <v>0</v>
      </c>
      <c r="E295" s="27" t="s">
        <v>104</v>
      </c>
      <c r="F295" s="19" t="s">
        <v>103</v>
      </c>
      <c r="G295" s="29" t="s">
        <v>13</v>
      </c>
      <c r="H295" s="19" t="s">
        <v>4</v>
      </c>
      <c r="I295" s="27" t="s">
        <v>12</v>
      </c>
      <c r="J295" s="26">
        <v>2008</v>
      </c>
      <c r="K295" s="27" t="s">
        <v>29</v>
      </c>
      <c r="L295" s="141">
        <f>IF(J295&gt;2010,1,IF(J295&gt;2006,0.3,4))</f>
        <v>0.3</v>
      </c>
      <c r="M295" s="90"/>
      <c r="N295" s="155"/>
      <c r="O295" s="1"/>
      <c r="P295" s="148"/>
      <c r="Q295" s="1"/>
      <c r="R295" s="148"/>
      <c r="S295" s="197"/>
      <c r="T295" s="197"/>
    </row>
    <row r="296" spans="1:20" hidden="1" x14ac:dyDescent="0.3">
      <c r="B296" s="31">
        <v>20220092868</v>
      </c>
      <c r="C296" s="27"/>
      <c r="D296" s="65">
        <f>N296+P296+R296</f>
        <v>0</v>
      </c>
      <c r="E296" s="27" t="s">
        <v>85</v>
      </c>
      <c r="F296" s="19" t="s">
        <v>90</v>
      </c>
      <c r="G296" s="29" t="s">
        <v>13</v>
      </c>
      <c r="H296" s="19" t="s">
        <v>4</v>
      </c>
      <c r="I296" s="27" t="s">
        <v>12</v>
      </c>
      <c r="J296" s="26">
        <v>2006</v>
      </c>
      <c r="K296" s="27" t="s">
        <v>29</v>
      </c>
      <c r="L296" s="141">
        <f>IF(J296&gt;2010,1,IF(J296&gt;2006,0.3,4))</f>
        <v>4</v>
      </c>
      <c r="M296" s="90"/>
      <c r="N296" s="155"/>
      <c r="O296" s="2"/>
      <c r="P296" s="7"/>
      <c r="Q296" s="2"/>
      <c r="R296" s="7"/>
      <c r="S296" s="218"/>
      <c r="T296" s="218"/>
    </row>
    <row r="297" spans="1:20" hidden="1" x14ac:dyDescent="0.3">
      <c r="B297" s="31">
        <v>20190001966</v>
      </c>
      <c r="C297" s="27"/>
      <c r="D297" s="65">
        <f>N297+P297+R297</f>
        <v>0</v>
      </c>
      <c r="E297" s="27" t="s">
        <v>87</v>
      </c>
      <c r="F297" s="19" t="s">
        <v>86</v>
      </c>
      <c r="G297" s="29" t="s">
        <v>13</v>
      </c>
      <c r="H297" s="19" t="s">
        <v>4</v>
      </c>
      <c r="I297" s="27" t="s">
        <v>12</v>
      </c>
      <c r="J297" s="26">
        <v>1972</v>
      </c>
      <c r="K297" s="46" t="s">
        <v>29</v>
      </c>
      <c r="L297" s="141">
        <f>IF(J297&gt;2010,1,IF(J297&gt;2006,0.3,4))</f>
        <v>4</v>
      </c>
      <c r="M297" s="90"/>
      <c r="N297" s="155"/>
      <c r="O297" s="2"/>
      <c r="P297" s="7"/>
      <c r="Q297" s="2"/>
      <c r="R297" s="7"/>
      <c r="S297" s="218"/>
      <c r="T297" s="218"/>
    </row>
    <row r="298" spans="1:20" s="22" customFormat="1" hidden="1" x14ac:dyDescent="0.3">
      <c r="A298" s="7"/>
      <c r="B298" s="31">
        <v>20230122719</v>
      </c>
      <c r="C298" s="27"/>
      <c r="D298" s="65">
        <f>N298+P298+R298</f>
        <v>0</v>
      </c>
      <c r="E298" s="27" t="s">
        <v>48</v>
      </c>
      <c r="F298" s="19" t="s">
        <v>47</v>
      </c>
      <c r="G298" s="29" t="s">
        <v>13</v>
      </c>
      <c r="H298" s="19" t="s">
        <v>4</v>
      </c>
      <c r="I298" s="27" t="s">
        <v>12</v>
      </c>
      <c r="J298" s="26">
        <v>1993</v>
      </c>
      <c r="K298" s="27" t="s">
        <v>29</v>
      </c>
      <c r="L298" s="141">
        <f>IF(J298&gt;2010,1,IF(J298&gt;2006,0.3,4))</f>
        <v>4</v>
      </c>
      <c r="M298" s="90"/>
      <c r="N298" s="155"/>
      <c r="O298" s="1"/>
      <c r="P298" s="148"/>
      <c r="Q298" s="1"/>
      <c r="R298" s="148"/>
      <c r="S298" s="197"/>
      <c r="T298" s="197"/>
    </row>
    <row r="299" spans="1:20" hidden="1" x14ac:dyDescent="0.3">
      <c r="B299" s="31">
        <v>20230132518</v>
      </c>
      <c r="C299" s="27"/>
      <c r="D299" s="65">
        <f>N299+P299+R299</f>
        <v>0</v>
      </c>
      <c r="E299" s="27" t="s">
        <v>34</v>
      </c>
      <c r="F299" s="19" t="s">
        <v>33</v>
      </c>
      <c r="G299" s="29" t="s">
        <v>13</v>
      </c>
      <c r="H299" s="19" t="s">
        <v>4</v>
      </c>
      <c r="I299" s="27" t="s">
        <v>12</v>
      </c>
      <c r="J299" s="26">
        <v>2006</v>
      </c>
      <c r="K299" s="27" t="s">
        <v>29</v>
      </c>
      <c r="L299" s="141">
        <f>IF(J299&gt;2010,1,IF(J299&gt;2006,0.3,4))</f>
        <v>4</v>
      </c>
      <c r="M299" s="90"/>
      <c r="N299" s="155"/>
    </row>
    <row r="300" spans="1:20" s="320" customFormat="1" x14ac:dyDescent="0.3">
      <c r="A300" s="311"/>
      <c r="B300" s="321">
        <v>20160019573</v>
      </c>
      <c r="C300" s="310">
        <v>1</v>
      </c>
      <c r="D300" s="311">
        <f>N300+P300+R300</f>
        <v>22</v>
      </c>
      <c r="E300" s="323" t="s">
        <v>846</v>
      </c>
      <c r="F300" s="324" t="s">
        <v>845</v>
      </c>
      <c r="G300" s="324" t="s">
        <v>683</v>
      </c>
      <c r="H300" s="325" t="s">
        <v>3</v>
      </c>
      <c r="I300" s="322" t="s">
        <v>12</v>
      </c>
      <c r="J300" s="326">
        <v>1982</v>
      </c>
      <c r="K300" s="61" t="s">
        <v>20</v>
      </c>
      <c r="L300" s="141">
        <f>IF(J300&gt;2010,1,IF(J300&gt;2006,0.3,4))</f>
        <v>4</v>
      </c>
      <c r="M300" s="316">
        <v>1</v>
      </c>
      <c r="N300" s="317">
        <v>22</v>
      </c>
      <c r="O300" s="318"/>
      <c r="P300" s="319"/>
      <c r="Q300" s="318"/>
      <c r="R300" s="319"/>
      <c r="S300" s="318"/>
      <c r="T300" s="318"/>
    </row>
    <row r="301" spans="1:20" s="272" customFormat="1" x14ac:dyDescent="0.3">
      <c r="A301" s="246"/>
      <c r="B301" s="243">
        <v>20210075930</v>
      </c>
      <c r="C301" s="265">
        <v>2</v>
      </c>
      <c r="D301" s="246">
        <f>N301+P301+R301</f>
        <v>18</v>
      </c>
      <c r="E301" s="124" t="s">
        <v>605</v>
      </c>
      <c r="F301" s="248" t="s">
        <v>428</v>
      </c>
      <c r="G301" s="248" t="s">
        <v>580</v>
      </c>
      <c r="H301" s="267" t="s">
        <v>3</v>
      </c>
      <c r="I301" s="265" t="s">
        <v>12</v>
      </c>
      <c r="J301" s="268">
        <v>1985</v>
      </c>
      <c r="K301" s="61" t="s">
        <v>20</v>
      </c>
      <c r="L301" s="141">
        <f>IF(J301&gt;2010,1,IF(J301&gt;2006,0.3,4))</f>
        <v>4</v>
      </c>
      <c r="M301" s="258">
        <v>2</v>
      </c>
      <c r="N301" s="259">
        <v>18</v>
      </c>
      <c r="O301" s="125"/>
      <c r="P301" s="260"/>
      <c r="Q301" s="125"/>
      <c r="R301" s="260"/>
      <c r="S301" s="261"/>
      <c r="T301" s="261"/>
    </row>
    <row r="302" spans="1:20" s="262" customFormat="1" x14ac:dyDescent="0.3">
      <c r="A302" s="246"/>
      <c r="B302" s="243">
        <v>20200038033</v>
      </c>
      <c r="C302" s="280">
        <v>3</v>
      </c>
      <c r="D302" s="246">
        <f>N302+P302+R302</f>
        <v>15</v>
      </c>
      <c r="E302" s="124" t="s">
        <v>623</v>
      </c>
      <c r="F302" s="248" t="s">
        <v>622</v>
      </c>
      <c r="G302" s="248" t="s">
        <v>580</v>
      </c>
      <c r="H302" s="267" t="s">
        <v>3</v>
      </c>
      <c r="I302" s="265" t="s">
        <v>12</v>
      </c>
      <c r="J302" s="268">
        <v>1969</v>
      </c>
      <c r="K302" s="61" t="s">
        <v>20</v>
      </c>
      <c r="L302" s="141">
        <f>IF(J302&gt;2010,1,IF(J302&gt;2006,0.3,4))</f>
        <v>4</v>
      </c>
      <c r="M302" s="258">
        <v>3</v>
      </c>
      <c r="N302" s="259">
        <v>15</v>
      </c>
      <c r="O302" s="125"/>
      <c r="P302" s="260"/>
      <c r="Q302" s="125"/>
      <c r="R302" s="260"/>
      <c r="S302" s="261"/>
      <c r="T302" s="261"/>
    </row>
    <row r="303" spans="1:20" x14ac:dyDescent="0.3">
      <c r="B303" s="31">
        <v>20140040279</v>
      </c>
      <c r="C303" s="163">
        <v>4</v>
      </c>
      <c r="D303" s="65">
        <f>N303+P303+R303</f>
        <v>13</v>
      </c>
      <c r="E303" s="27" t="s">
        <v>125</v>
      </c>
      <c r="F303" s="19" t="s">
        <v>124</v>
      </c>
      <c r="G303" s="29" t="s">
        <v>123</v>
      </c>
      <c r="H303" s="19" t="s">
        <v>3</v>
      </c>
      <c r="I303" s="159" t="s">
        <v>12</v>
      </c>
      <c r="J303" s="26">
        <v>1975</v>
      </c>
      <c r="K303" s="27" t="s">
        <v>20</v>
      </c>
      <c r="L303" s="141">
        <f>IF(J303&gt;2010,1,IF(J303&gt;2006,0.3,4))</f>
        <v>4</v>
      </c>
      <c r="M303" s="236">
        <v>4</v>
      </c>
      <c r="N303" s="155">
        <v>13</v>
      </c>
    </row>
    <row r="304" spans="1:20" x14ac:dyDescent="0.3">
      <c r="A304" s="65"/>
      <c r="B304" s="67">
        <v>20080005618</v>
      </c>
      <c r="C304" s="164">
        <v>5</v>
      </c>
      <c r="D304" s="65">
        <f>N304+P304+R304</f>
        <v>12</v>
      </c>
      <c r="E304" s="61" t="s">
        <v>590</v>
      </c>
      <c r="F304" s="64" t="s">
        <v>589</v>
      </c>
      <c r="G304" s="64" t="s">
        <v>580</v>
      </c>
      <c r="H304" s="84" t="s">
        <v>3</v>
      </c>
      <c r="I304" s="163" t="s">
        <v>12</v>
      </c>
      <c r="J304" s="82">
        <v>1997</v>
      </c>
      <c r="K304" s="61" t="s">
        <v>20</v>
      </c>
      <c r="L304" s="141">
        <f>IF(J304&gt;2010,1,IF(J304&gt;2006,0.3,4))</f>
        <v>4</v>
      </c>
      <c r="M304" s="236">
        <v>5</v>
      </c>
      <c r="N304" s="155">
        <v>12</v>
      </c>
      <c r="O304" s="33"/>
      <c r="P304" s="146"/>
      <c r="Q304" s="33"/>
      <c r="R304" s="146"/>
      <c r="S304" s="195"/>
      <c r="T304" s="195"/>
    </row>
    <row r="305" spans="1:20" s="2" customFormat="1" x14ac:dyDescent="0.3">
      <c r="A305" s="65"/>
      <c r="B305" s="67">
        <v>20200055385</v>
      </c>
      <c r="C305" s="163">
        <v>6</v>
      </c>
      <c r="D305" s="65">
        <f>N305+P305+R305</f>
        <v>11</v>
      </c>
      <c r="E305" s="61" t="s">
        <v>844</v>
      </c>
      <c r="F305" s="64" t="s">
        <v>863</v>
      </c>
      <c r="G305" s="64" t="s">
        <v>683</v>
      </c>
      <c r="H305" s="84" t="s">
        <v>3</v>
      </c>
      <c r="I305" s="163" t="s">
        <v>12</v>
      </c>
      <c r="J305" s="82">
        <v>1985</v>
      </c>
      <c r="K305" s="61" t="s">
        <v>20</v>
      </c>
      <c r="L305" s="141">
        <f>IF(J305&gt;2010,1,IF(J305&gt;2006,0.3,4))</f>
        <v>4</v>
      </c>
      <c r="M305" s="236">
        <v>6</v>
      </c>
      <c r="N305" s="155">
        <v>11</v>
      </c>
      <c r="O305" s="33"/>
      <c r="P305" s="146"/>
      <c r="Q305" s="33"/>
      <c r="R305" s="146"/>
      <c r="S305" s="195"/>
      <c r="T305" s="195"/>
    </row>
    <row r="306" spans="1:20" s="2" customFormat="1" x14ac:dyDescent="0.3">
      <c r="A306" s="7">
        <v>1</v>
      </c>
      <c r="B306" s="31">
        <v>19970017523</v>
      </c>
      <c r="C306" s="164">
        <v>7</v>
      </c>
      <c r="D306" s="65">
        <f>N306+P306+R306</f>
        <v>10</v>
      </c>
      <c r="E306" s="27" t="s">
        <v>322</v>
      </c>
      <c r="F306" s="19" t="s">
        <v>321</v>
      </c>
      <c r="G306" s="29" t="s">
        <v>13</v>
      </c>
      <c r="H306" s="19" t="s">
        <v>3</v>
      </c>
      <c r="I306" s="159" t="s">
        <v>12</v>
      </c>
      <c r="J306" s="26">
        <v>1968</v>
      </c>
      <c r="K306" s="27" t="s">
        <v>20</v>
      </c>
      <c r="L306" s="141">
        <f>IF(J306&gt;2010,1,IF(J306&gt;2006,0.3,4))</f>
        <v>4</v>
      </c>
      <c r="M306" s="236">
        <v>7</v>
      </c>
      <c r="N306" s="155">
        <v>10</v>
      </c>
      <c r="O306" s="1"/>
      <c r="P306" s="148"/>
      <c r="Q306" s="1"/>
      <c r="R306" s="148"/>
      <c r="S306" s="197"/>
      <c r="T306" s="197"/>
    </row>
    <row r="307" spans="1:20" x14ac:dyDescent="0.3">
      <c r="A307" s="65"/>
      <c r="B307" s="67">
        <v>20160011400</v>
      </c>
      <c r="C307" s="163">
        <v>8</v>
      </c>
      <c r="D307" s="65">
        <f>N307+P307+R307</f>
        <v>9</v>
      </c>
      <c r="E307" s="61" t="s">
        <v>680</v>
      </c>
      <c r="F307" s="64" t="s">
        <v>878</v>
      </c>
      <c r="G307" s="64" t="s">
        <v>683</v>
      </c>
      <c r="H307" s="84" t="s">
        <v>3</v>
      </c>
      <c r="I307" s="163" t="s">
        <v>12</v>
      </c>
      <c r="J307" s="82">
        <v>1973</v>
      </c>
      <c r="K307" s="61" t="s">
        <v>20</v>
      </c>
      <c r="L307" s="141">
        <f>IF(J307&gt;2010,1,IF(J307&gt;2006,0.3,4))</f>
        <v>4</v>
      </c>
      <c r="M307" s="236">
        <v>8</v>
      </c>
      <c r="N307" s="155">
        <v>9</v>
      </c>
      <c r="O307" s="33"/>
      <c r="P307" s="146"/>
      <c r="Q307" s="33"/>
      <c r="R307" s="146"/>
      <c r="S307" s="195"/>
      <c r="T307" s="195"/>
    </row>
    <row r="308" spans="1:20" x14ac:dyDescent="0.3">
      <c r="A308" s="65"/>
      <c r="B308" s="67">
        <v>19970053475</v>
      </c>
      <c r="C308" s="164">
        <v>9</v>
      </c>
      <c r="D308" s="65">
        <f>N308+P308+R308</f>
        <v>8</v>
      </c>
      <c r="E308" s="61" t="s">
        <v>660</v>
      </c>
      <c r="F308" s="64" t="s">
        <v>659</v>
      </c>
      <c r="G308" s="64" t="s">
        <v>580</v>
      </c>
      <c r="H308" s="84" t="s">
        <v>3</v>
      </c>
      <c r="I308" s="163" t="s">
        <v>12</v>
      </c>
      <c r="J308" s="82">
        <v>1970</v>
      </c>
      <c r="K308" s="61" t="s">
        <v>20</v>
      </c>
      <c r="L308" s="141">
        <f>IF(J308&gt;2010,1,IF(J308&gt;2006,0.3,4))</f>
        <v>4</v>
      </c>
      <c r="M308" s="236" t="s">
        <v>919</v>
      </c>
      <c r="N308" s="155">
        <v>8</v>
      </c>
      <c r="O308" s="33"/>
      <c r="P308" s="146"/>
      <c r="Q308" s="33"/>
      <c r="R308" s="146"/>
      <c r="S308" s="195"/>
      <c r="T308" s="195"/>
    </row>
    <row r="309" spans="1:20" x14ac:dyDescent="0.3">
      <c r="A309" s="65"/>
      <c r="B309" s="160">
        <v>20180004361</v>
      </c>
      <c r="C309" s="163">
        <v>9</v>
      </c>
      <c r="D309" s="65">
        <f>N309+P309+R309</f>
        <v>8</v>
      </c>
      <c r="E309" s="80" t="s">
        <v>461</v>
      </c>
      <c r="F309" s="79" t="s">
        <v>460</v>
      </c>
      <c r="G309" s="64" t="s">
        <v>381</v>
      </c>
      <c r="H309" s="170" t="s">
        <v>3</v>
      </c>
      <c r="I309" s="173" t="s">
        <v>12</v>
      </c>
      <c r="J309" s="81">
        <v>2008</v>
      </c>
      <c r="K309" s="70" t="s">
        <v>20</v>
      </c>
      <c r="L309" s="141">
        <f>IF(J309&gt;2010,1,IF(J309&gt;2006,0.3,4))</f>
        <v>0.3</v>
      </c>
      <c r="M309" s="236" t="s">
        <v>919</v>
      </c>
      <c r="N309" s="155">
        <v>8</v>
      </c>
      <c r="O309" s="33"/>
      <c r="P309" s="146"/>
      <c r="Q309" s="33"/>
      <c r="R309" s="146"/>
      <c r="S309" s="195"/>
      <c r="T309" s="195"/>
    </row>
    <row r="310" spans="1:20" x14ac:dyDescent="0.3">
      <c r="A310" s="65"/>
      <c r="B310" s="67">
        <v>19970056976</v>
      </c>
      <c r="C310" s="164">
        <v>11</v>
      </c>
      <c r="D310" s="65">
        <f>N310+P310+R310</f>
        <v>7</v>
      </c>
      <c r="E310" s="61" t="s">
        <v>584</v>
      </c>
      <c r="F310" s="64" t="s">
        <v>583</v>
      </c>
      <c r="G310" s="64" t="s">
        <v>580</v>
      </c>
      <c r="H310" s="84" t="s">
        <v>3</v>
      </c>
      <c r="I310" s="163" t="s">
        <v>12</v>
      </c>
      <c r="J310" s="82">
        <v>1978</v>
      </c>
      <c r="K310" s="61" t="s">
        <v>20</v>
      </c>
      <c r="L310" s="141">
        <f>IF(J310&gt;2010,1,IF(J310&gt;2006,0.3,4))</f>
        <v>4</v>
      </c>
      <c r="M310" s="236" t="s">
        <v>921</v>
      </c>
      <c r="N310" s="155">
        <v>7</v>
      </c>
      <c r="O310" s="33"/>
      <c r="P310" s="146"/>
      <c r="Q310" s="33"/>
      <c r="R310" s="146"/>
      <c r="S310" s="195"/>
      <c r="T310" s="195"/>
    </row>
    <row r="311" spans="1:20" s="2" customFormat="1" x14ac:dyDescent="0.3">
      <c r="A311" s="7">
        <v>1</v>
      </c>
      <c r="B311" s="31">
        <v>20020002988</v>
      </c>
      <c r="C311" s="163">
        <v>11</v>
      </c>
      <c r="D311" s="65">
        <f>N311+P311+R311</f>
        <v>7</v>
      </c>
      <c r="E311" s="27" t="s">
        <v>78</v>
      </c>
      <c r="F311" s="19" t="s">
        <v>77</v>
      </c>
      <c r="G311" s="29" t="s">
        <v>13</v>
      </c>
      <c r="H311" s="28" t="s">
        <v>3</v>
      </c>
      <c r="I311" s="159" t="s">
        <v>12</v>
      </c>
      <c r="J311" s="26">
        <v>1991</v>
      </c>
      <c r="K311" s="25" t="s">
        <v>20</v>
      </c>
      <c r="L311" s="141">
        <f>IF(J311&gt;2010,1,IF(J311&gt;2006,0.3,4))</f>
        <v>4</v>
      </c>
      <c r="M311" s="236" t="s">
        <v>921</v>
      </c>
      <c r="N311" s="155">
        <v>7</v>
      </c>
      <c r="O311" s="1"/>
      <c r="P311" s="148"/>
      <c r="Q311" s="1"/>
      <c r="R311" s="148"/>
      <c r="S311" s="197"/>
      <c r="T311" s="197"/>
    </row>
    <row r="312" spans="1:20" x14ac:dyDescent="0.3">
      <c r="A312" s="65"/>
      <c r="B312" s="67">
        <v>20220107318</v>
      </c>
      <c r="C312" s="164">
        <v>13</v>
      </c>
      <c r="D312" s="65">
        <f>N312+P312+R312</f>
        <v>4</v>
      </c>
      <c r="E312" s="61" t="s">
        <v>604</v>
      </c>
      <c r="F312" s="64" t="s">
        <v>603</v>
      </c>
      <c r="G312" s="64" t="s">
        <v>580</v>
      </c>
      <c r="H312" s="85" t="s">
        <v>3</v>
      </c>
      <c r="I312" s="163" t="s">
        <v>12</v>
      </c>
      <c r="J312" s="82">
        <v>1982</v>
      </c>
      <c r="K312" s="70" t="s">
        <v>20</v>
      </c>
      <c r="L312" s="141">
        <f>IF(J312&gt;2010,1,IF(J312&gt;2006,0.3,4))</f>
        <v>4</v>
      </c>
      <c r="M312" s="236" t="s">
        <v>922</v>
      </c>
      <c r="N312" s="155">
        <v>4</v>
      </c>
      <c r="O312" s="33"/>
      <c r="P312" s="146"/>
      <c r="Q312" s="33"/>
      <c r="R312" s="146"/>
      <c r="S312" s="195"/>
      <c r="T312" s="195"/>
    </row>
    <row r="313" spans="1:20" x14ac:dyDescent="0.3">
      <c r="A313" s="65"/>
      <c r="B313" s="160">
        <v>20210060825</v>
      </c>
      <c r="C313" s="163">
        <v>13</v>
      </c>
      <c r="D313" s="65">
        <f>N313+P313+R313</f>
        <v>4</v>
      </c>
      <c r="E313" s="80" t="s">
        <v>549</v>
      </c>
      <c r="F313" s="79" t="s">
        <v>548</v>
      </c>
      <c r="G313" s="64" t="s">
        <v>381</v>
      </c>
      <c r="H313" s="170" t="s">
        <v>3</v>
      </c>
      <c r="I313" s="173" t="s">
        <v>12</v>
      </c>
      <c r="J313" s="81">
        <v>2008</v>
      </c>
      <c r="K313" s="70" t="s">
        <v>20</v>
      </c>
      <c r="L313" s="141">
        <f>IF(J313&gt;2010,1,IF(J313&gt;2006,0.3,4))</f>
        <v>0.3</v>
      </c>
      <c r="M313" s="236" t="s">
        <v>922</v>
      </c>
      <c r="N313" s="155">
        <v>4</v>
      </c>
      <c r="O313" s="33"/>
      <c r="P313" s="146"/>
      <c r="Q313" s="33"/>
      <c r="R313" s="146"/>
      <c r="S313" s="195"/>
      <c r="T313" s="195"/>
    </row>
    <row r="314" spans="1:20" x14ac:dyDescent="0.3">
      <c r="A314" s="7">
        <v>1</v>
      </c>
      <c r="B314" s="31">
        <v>20180002475</v>
      </c>
      <c r="C314" s="164">
        <v>13</v>
      </c>
      <c r="D314" s="65">
        <f>N314+P314+R314</f>
        <v>4</v>
      </c>
      <c r="E314" s="27" t="s">
        <v>96</v>
      </c>
      <c r="F314" s="19" t="s">
        <v>95</v>
      </c>
      <c r="G314" s="29" t="s">
        <v>13</v>
      </c>
      <c r="H314" s="19" t="s">
        <v>3</v>
      </c>
      <c r="I314" s="159" t="s">
        <v>12</v>
      </c>
      <c r="J314" s="26">
        <v>2007</v>
      </c>
      <c r="K314" s="27" t="s">
        <v>20</v>
      </c>
      <c r="L314" s="141">
        <f>IF(J314&gt;2010,1,IF(J314&gt;2006,0.3,4))</f>
        <v>0.3</v>
      </c>
      <c r="M314" s="236" t="s">
        <v>922</v>
      </c>
      <c r="N314" s="155">
        <v>4</v>
      </c>
    </row>
    <row r="315" spans="1:20" s="2" customFormat="1" x14ac:dyDescent="0.3">
      <c r="A315" s="65"/>
      <c r="B315" s="67">
        <v>20150006991</v>
      </c>
      <c r="C315" s="163">
        <v>16</v>
      </c>
      <c r="D315" s="65">
        <f>N315+P315+R315</f>
        <v>3</v>
      </c>
      <c r="E315" s="61" t="s">
        <v>592</v>
      </c>
      <c r="F315" s="64" t="s">
        <v>591</v>
      </c>
      <c r="G315" s="64" t="s">
        <v>580</v>
      </c>
      <c r="H315" s="84" t="s">
        <v>3</v>
      </c>
      <c r="I315" s="163" t="s">
        <v>12</v>
      </c>
      <c r="J315" s="82">
        <v>2008</v>
      </c>
      <c r="K315" s="61" t="s">
        <v>20</v>
      </c>
      <c r="L315" s="141">
        <f>IF(J315&gt;2010,1,IF(J315&gt;2006,0.3,4))</f>
        <v>0.3</v>
      </c>
      <c r="M315" s="236" t="s">
        <v>917</v>
      </c>
      <c r="N315" s="155">
        <v>3</v>
      </c>
      <c r="O315" s="33"/>
      <c r="P315" s="146"/>
      <c r="Q315" s="33"/>
      <c r="R315" s="146"/>
      <c r="S315" s="195"/>
      <c r="T315" s="195"/>
    </row>
    <row r="316" spans="1:20" x14ac:dyDescent="0.3">
      <c r="A316" s="65"/>
      <c r="B316" s="67">
        <v>20200055061</v>
      </c>
      <c r="C316" s="164">
        <v>16</v>
      </c>
      <c r="D316" s="65">
        <f>N316+P316+R316</f>
        <v>3</v>
      </c>
      <c r="E316" s="61" t="s">
        <v>397</v>
      </c>
      <c r="F316" s="64" t="s">
        <v>396</v>
      </c>
      <c r="G316" s="64" t="s">
        <v>381</v>
      </c>
      <c r="H316" s="170" t="s">
        <v>3</v>
      </c>
      <c r="I316" s="163" t="s">
        <v>12</v>
      </c>
      <c r="J316" s="62">
        <v>2008</v>
      </c>
      <c r="K316" s="70" t="s">
        <v>20</v>
      </c>
      <c r="L316" s="141">
        <f>IF(J316&gt;2010,1,IF(J316&gt;2006,0.3,4))</f>
        <v>0.3</v>
      </c>
      <c r="M316" s="236" t="s">
        <v>917</v>
      </c>
      <c r="N316" s="155">
        <v>3</v>
      </c>
      <c r="O316" s="33"/>
      <c r="P316" s="146"/>
      <c r="Q316" s="33"/>
      <c r="R316" s="146"/>
      <c r="S316" s="195"/>
      <c r="T316" s="195"/>
    </row>
    <row r="317" spans="1:20" x14ac:dyDescent="0.3">
      <c r="B317" s="31">
        <v>20170000541</v>
      </c>
      <c r="C317" s="163">
        <v>16</v>
      </c>
      <c r="D317" s="65">
        <f>N317+P317+R317</f>
        <v>3</v>
      </c>
      <c r="E317" s="27" t="s">
        <v>332</v>
      </c>
      <c r="F317" s="19" t="s">
        <v>331</v>
      </c>
      <c r="G317" s="29" t="s">
        <v>13</v>
      </c>
      <c r="H317" s="19" t="s">
        <v>3</v>
      </c>
      <c r="I317" s="159" t="s">
        <v>12</v>
      </c>
      <c r="J317" s="26">
        <v>2008</v>
      </c>
      <c r="K317" s="27" t="s">
        <v>20</v>
      </c>
      <c r="L317" s="141">
        <f>IF(J317&gt;2010,1,IF(J317&gt;2006,0.3,4))</f>
        <v>0.3</v>
      </c>
      <c r="M317" s="236" t="s">
        <v>917</v>
      </c>
      <c r="N317" s="155">
        <v>3</v>
      </c>
    </row>
    <row r="318" spans="1:20" s="2" customFormat="1" x14ac:dyDescent="0.3">
      <c r="A318" s="65"/>
      <c r="B318" s="67">
        <v>20220117182</v>
      </c>
      <c r="C318" s="164">
        <v>19</v>
      </c>
      <c r="D318" s="65">
        <f>N318+P318+R318</f>
        <v>2</v>
      </c>
      <c r="E318" s="61" t="s">
        <v>667</v>
      </c>
      <c r="F318" s="64" t="s">
        <v>666</v>
      </c>
      <c r="G318" s="64" t="s">
        <v>580</v>
      </c>
      <c r="H318" s="170" t="s">
        <v>3</v>
      </c>
      <c r="I318" s="163" t="s">
        <v>12</v>
      </c>
      <c r="J318" s="82">
        <v>1978</v>
      </c>
      <c r="K318" s="70" t="s">
        <v>20</v>
      </c>
      <c r="L318" s="141">
        <f>IF(J318&gt;2010,1,IF(J318&gt;2006,0.3,4))</f>
        <v>4</v>
      </c>
      <c r="M318" s="236" t="s">
        <v>918</v>
      </c>
      <c r="N318" s="155">
        <v>2</v>
      </c>
      <c r="O318" s="33"/>
      <c r="P318" s="146"/>
      <c r="Q318" s="33"/>
      <c r="R318" s="146"/>
      <c r="S318" s="195"/>
      <c r="T318" s="195"/>
    </row>
    <row r="319" spans="1:20" hidden="1" x14ac:dyDescent="0.3">
      <c r="B319" s="31">
        <v>20080006158</v>
      </c>
      <c r="C319" s="159"/>
      <c r="D319" s="65">
        <f>N319+P319+R319</f>
        <v>0</v>
      </c>
      <c r="E319" s="27" t="s">
        <v>94</v>
      </c>
      <c r="F319" s="19" t="s">
        <v>93</v>
      </c>
      <c r="G319" s="29" t="s">
        <v>13</v>
      </c>
      <c r="H319" s="174" t="s">
        <v>3</v>
      </c>
      <c r="I319" s="27" t="s">
        <v>12</v>
      </c>
      <c r="J319" s="26">
        <v>1973</v>
      </c>
      <c r="K319" s="27" t="s">
        <v>20</v>
      </c>
      <c r="L319" s="141">
        <f>IF(J319&gt;2010,1,IF(J319&gt;2006,0.3,4))</f>
        <v>4</v>
      </c>
      <c r="M319" s="90"/>
      <c r="N319" s="155"/>
    </row>
    <row r="320" spans="1:20" s="47" customFormat="1" hidden="1" x14ac:dyDescent="0.3">
      <c r="A320" s="65"/>
      <c r="B320" s="67">
        <v>20150014886</v>
      </c>
      <c r="C320" s="165"/>
      <c r="D320" s="65">
        <f>N320+P320+R320</f>
        <v>0</v>
      </c>
      <c r="E320" s="61" t="s">
        <v>873</v>
      </c>
      <c r="F320" s="64" t="s">
        <v>872</v>
      </c>
      <c r="G320" s="64" t="s">
        <v>683</v>
      </c>
      <c r="H320" s="168" t="s">
        <v>3</v>
      </c>
      <c r="I320" s="61" t="s">
        <v>12</v>
      </c>
      <c r="J320" s="82">
        <v>1972</v>
      </c>
      <c r="K320" s="68" t="s">
        <v>20</v>
      </c>
      <c r="L320" s="141">
        <f>IF(J320&gt;2010,1,IF(J320&gt;2006,0.3,4))</f>
        <v>4</v>
      </c>
      <c r="M320" s="90"/>
      <c r="N320" s="155"/>
      <c r="O320" s="33"/>
      <c r="P320" s="146"/>
      <c r="Q320" s="33"/>
      <c r="R320" s="146"/>
      <c r="S320" s="195"/>
      <c r="T320" s="195"/>
    </row>
    <row r="321" spans="1:20" s="47" customFormat="1" hidden="1" x14ac:dyDescent="0.3">
      <c r="A321" s="65"/>
      <c r="B321" s="67">
        <v>20180006522</v>
      </c>
      <c r="C321" s="163"/>
      <c r="D321" s="65">
        <f>N321+P321+R321</f>
        <v>0</v>
      </c>
      <c r="E321" s="61" t="s">
        <v>841</v>
      </c>
      <c r="F321" s="64" t="s">
        <v>840</v>
      </c>
      <c r="G321" s="64" t="s">
        <v>683</v>
      </c>
      <c r="H321" s="167" t="s">
        <v>3</v>
      </c>
      <c r="I321" s="61" t="s">
        <v>12</v>
      </c>
      <c r="J321" s="82">
        <v>1997</v>
      </c>
      <c r="K321" s="61" t="s">
        <v>20</v>
      </c>
      <c r="L321" s="141">
        <f>IF(J321&gt;2010,1,IF(J321&gt;2006,0.3,4))</f>
        <v>4</v>
      </c>
      <c r="M321" s="90"/>
      <c r="N321" s="155"/>
      <c r="O321" s="33"/>
      <c r="P321" s="146"/>
      <c r="Q321" s="33"/>
      <c r="R321" s="146"/>
      <c r="S321" s="195"/>
      <c r="T321" s="195"/>
    </row>
    <row r="322" spans="1:20" s="197" customFormat="1" hidden="1" x14ac:dyDescent="0.3">
      <c r="A322" s="189"/>
      <c r="B322" s="207">
        <v>20180003541</v>
      </c>
      <c r="C322" s="208"/>
      <c r="D322" s="189">
        <f>N322+P322+R322</f>
        <v>0</v>
      </c>
      <c r="E322" s="209" t="s">
        <v>822</v>
      </c>
      <c r="F322" s="210" t="s">
        <v>821</v>
      </c>
      <c r="G322" s="210" t="s">
        <v>683</v>
      </c>
      <c r="H322" s="190" t="s">
        <v>3</v>
      </c>
      <c r="I322" s="209" t="s">
        <v>12</v>
      </c>
      <c r="J322" s="211">
        <v>2008</v>
      </c>
      <c r="K322" s="209" t="s">
        <v>20</v>
      </c>
      <c r="L322" s="192">
        <f>IF(J322&gt;2010,1,IF(J322&gt;2006,0.3,4))</f>
        <v>0.3</v>
      </c>
      <c r="M322" s="193"/>
      <c r="N322" s="194"/>
      <c r="O322" s="195"/>
      <c r="P322" s="196"/>
      <c r="Q322" s="195"/>
      <c r="R322" s="196"/>
      <c r="S322" s="195"/>
      <c r="T322" s="195"/>
    </row>
    <row r="323" spans="1:20" s="22" customFormat="1" hidden="1" x14ac:dyDescent="0.3">
      <c r="A323" s="65"/>
      <c r="B323" s="67">
        <v>20190008900</v>
      </c>
      <c r="C323" s="165"/>
      <c r="D323" s="65">
        <f>N323+P323+R323</f>
        <v>0</v>
      </c>
      <c r="E323" s="61" t="s">
        <v>504</v>
      </c>
      <c r="F323" s="64" t="s">
        <v>797</v>
      </c>
      <c r="G323" s="64" t="s">
        <v>683</v>
      </c>
      <c r="H323" s="167" t="s">
        <v>3</v>
      </c>
      <c r="I323" s="61" t="s">
        <v>12</v>
      </c>
      <c r="J323" s="82">
        <v>1979</v>
      </c>
      <c r="K323" s="61" t="s">
        <v>20</v>
      </c>
      <c r="L323" s="141">
        <f>IF(J323&gt;2010,1,IF(J323&gt;2006,0.3,4))</f>
        <v>4</v>
      </c>
      <c r="M323" s="90"/>
      <c r="N323" s="155"/>
      <c r="O323" s="33"/>
      <c r="P323" s="146"/>
      <c r="Q323" s="33"/>
      <c r="R323" s="146"/>
      <c r="S323" s="195"/>
      <c r="T323" s="195"/>
    </row>
    <row r="324" spans="1:20" hidden="1" x14ac:dyDescent="0.3">
      <c r="A324" s="65"/>
      <c r="B324" s="67">
        <v>20100003849</v>
      </c>
      <c r="C324" s="163"/>
      <c r="D324" s="65">
        <f>N324+P324+R324</f>
        <v>0</v>
      </c>
      <c r="E324" s="61" t="s">
        <v>415</v>
      </c>
      <c r="F324" s="64" t="s">
        <v>712</v>
      </c>
      <c r="G324" s="64" t="s">
        <v>683</v>
      </c>
      <c r="H324" s="167" t="s">
        <v>3</v>
      </c>
      <c r="I324" s="61" t="s">
        <v>12</v>
      </c>
      <c r="J324" s="82">
        <v>1996</v>
      </c>
      <c r="K324" s="61" t="s">
        <v>20</v>
      </c>
      <c r="L324" s="141">
        <f>IF(J324&gt;2010,1,IF(J324&gt;2006,0.3,4))</f>
        <v>4</v>
      </c>
      <c r="M324" s="90"/>
      <c r="N324" s="155"/>
      <c r="O324" s="33"/>
      <c r="P324" s="146"/>
      <c r="Q324" s="33"/>
      <c r="R324" s="146"/>
      <c r="S324" s="195"/>
      <c r="T324" s="195"/>
    </row>
    <row r="325" spans="1:20" s="2" customFormat="1" hidden="1" x14ac:dyDescent="0.3">
      <c r="A325" s="65"/>
      <c r="B325" s="67">
        <v>20130013625</v>
      </c>
      <c r="C325" s="163"/>
      <c r="D325" s="65">
        <f>N325+P325+R325</f>
        <v>0</v>
      </c>
      <c r="E325" s="61" t="s">
        <v>582</v>
      </c>
      <c r="F325" s="64" t="s">
        <v>581</v>
      </c>
      <c r="G325" s="64" t="s">
        <v>580</v>
      </c>
      <c r="H325" s="84" t="s">
        <v>3</v>
      </c>
      <c r="I325" s="61" t="s">
        <v>12</v>
      </c>
      <c r="J325" s="82">
        <v>1991</v>
      </c>
      <c r="K325" s="61" t="s">
        <v>20</v>
      </c>
      <c r="L325" s="141">
        <f>IF(J325&gt;2010,1,IF(J325&gt;2006,0.3,4))</f>
        <v>4</v>
      </c>
      <c r="M325" s="90"/>
      <c r="N325" s="155"/>
      <c r="O325" s="33"/>
      <c r="P325" s="146"/>
      <c r="Q325" s="33"/>
      <c r="R325" s="146"/>
      <c r="S325" s="195"/>
      <c r="T325" s="195"/>
    </row>
    <row r="326" spans="1:20" s="2" customFormat="1" hidden="1" x14ac:dyDescent="0.3">
      <c r="A326" s="65"/>
      <c r="B326" s="160">
        <v>20160019598</v>
      </c>
      <c r="C326" s="165"/>
      <c r="D326" s="65">
        <f>N326+P326+R326</f>
        <v>0</v>
      </c>
      <c r="E326" s="80" t="s">
        <v>510</v>
      </c>
      <c r="F326" s="79" t="s">
        <v>509</v>
      </c>
      <c r="G326" s="64" t="s">
        <v>381</v>
      </c>
      <c r="H326" s="167" t="s">
        <v>3</v>
      </c>
      <c r="I326" s="71" t="s">
        <v>12</v>
      </c>
      <c r="J326" s="81">
        <v>1972</v>
      </c>
      <c r="K326" s="61" t="s">
        <v>20</v>
      </c>
      <c r="L326" s="141">
        <f>IF(J326&gt;2010,1,IF(J326&gt;2006,0.3,4))</f>
        <v>4</v>
      </c>
      <c r="M326" s="90"/>
      <c r="N326" s="155"/>
      <c r="O326" s="33"/>
      <c r="P326" s="146"/>
      <c r="Q326" s="33"/>
      <c r="R326" s="146"/>
      <c r="S326" s="195"/>
      <c r="T326" s="195"/>
    </row>
    <row r="327" spans="1:20" hidden="1" x14ac:dyDescent="0.3">
      <c r="A327" s="65"/>
      <c r="B327" s="160">
        <v>20150010857</v>
      </c>
      <c r="C327" s="163"/>
      <c r="D327" s="65">
        <f>N327+P327+R327</f>
        <v>0</v>
      </c>
      <c r="E327" s="80" t="s">
        <v>498</v>
      </c>
      <c r="F327" s="79" t="s">
        <v>497</v>
      </c>
      <c r="G327" s="64" t="s">
        <v>381</v>
      </c>
      <c r="H327" s="167" t="s">
        <v>3</v>
      </c>
      <c r="I327" s="71" t="s">
        <v>12</v>
      </c>
      <c r="J327" s="81">
        <v>1988</v>
      </c>
      <c r="K327" s="61" t="s">
        <v>20</v>
      </c>
      <c r="L327" s="141">
        <f>IF(J327&gt;2010,1,IF(J327&gt;2006,0.3,4))</f>
        <v>4</v>
      </c>
      <c r="M327" s="90"/>
      <c r="N327" s="155"/>
      <c r="O327" s="33"/>
      <c r="P327" s="146"/>
      <c r="Q327" s="33"/>
      <c r="R327" s="146"/>
      <c r="S327" s="195"/>
      <c r="T327" s="195"/>
    </row>
    <row r="328" spans="1:20" s="22" customFormat="1" hidden="1" x14ac:dyDescent="0.3">
      <c r="A328" s="65"/>
      <c r="B328" s="67">
        <v>20180010955</v>
      </c>
      <c r="C328" s="164"/>
      <c r="D328" s="65">
        <f>N328+P328+R328</f>
        <v>0</v>
      </c>
      <c r="E328" s="61" t="s">
        <v>486</v>
      </c>
      <c r="F328" s="64" t="s">
        <v>485</v>
      </c>
      <c r="G328" s="64" t="s">
        <v>381</v>
      </c>
      <c r="H328" s="170" t="s">
        <v>3</v>
      </c>
      <c r="I328" s="61" t="s">
        <v>12</v>
      </c>
      <c r="J328" s="82">
        <v>1997</v>
      </c>
      <c r="K328" s="70" t="s">
        <v>20</v>
      </c>
      <c r="L328" s="141">
        <f>IF(J328&gt;2010,1,IF(J328&gt;2006,0.3,4))</f>
        <v>4</v>
      </c>
      <c r="M328" s="90"/>
      <c r="N328" s="155"/>
      <c r="O328" s="33"/>
      <c r="P328" s="146"/>
      <c r="Q328" s="33"/>
      <c r="R328" s="146"/>
      <c r="S328" s="195"/>
      <c r="T328" s="195"/>
    </row>
    <row r="329" spans="1:20" s="2" customFormat="1" hidden="1" x14ac:dyDescent="0.3">
      <c r="A329" s="65"/>
      <c r="B329" s="160">
        <v>20070011960</v>
      </c>
      <c r="C329" s="164"/>
      <c r="D329" s="65">
        <f>N329+P329+R329</f>
        <v>0</v>
      </c>
      <c r="E329" s="80" t="s">
        <v>120</v>
      </c>
      <c r="F329" s="79" t="s">
        <v>455</v>
      </c>
      <c r="G329" s="64" t="s">
        <v>381</v>
      </c>
      <c r="H329" s="167" t="s">
        <v>3</v>
      </c>
      <c r="I329" s="71" t="s">
        <v>12</v>
      </c>
      <c r="J329" s="81">
        <v>1992</v>
      </c>
      <c r="K329" s="61" t="s">
        <v>20</v>
      </c>
      <c r="L329" s="141">
        <f>IF(J329&gt;2010,1,IF(J329&gt;2006,0.3,4))</f>
        <v>4</v>
      </c>
      <c r="M329" s="90"/>
      <c r="N329" s="155"/>
      <c r="O329" s="33"/>
      <c r="P329" s="146"/>
      <c r="Q329" s="33"/>
      <c r="R329" s="146"/>
      <c r="S329" s="195"/>
      <c r="T329" s="195"/>
    </row>
    <row r="330" spans="1:20" hidden="1" x14ac:dyDescent="0.3">
      <c r="B330" s="31">
        <v>20170049320</v>
      </c>
      <c r="C330" s="27"/>
      <c r="D330" s="65">
        <f>N330+P330+R330</f>
        <v>0</v>
      </c>
      <c r="E330" s="27" t="s">
        <v>340</v>
      </c>
      <c r="F330" s="19" t="s">
        <v>339</v>
      </c>
      <c r="G330" s="29" t="s">
        <v>13</v>
      </c>
      <c r="H330" s="19" t="s">
        <v>3</v>
      </c>
      <c r="I330" s="27" t="s">
        <v>12</v>
      </c>
      <c r="J330" s="26">
        <v>1975</v>
      </c>
      <c r="K330" s="27" t="s">
        <v>20</v>
      </c>
      <c r="L330" s="141">
        <f>IF(J330&gt;2010,1,IF(J330&gt;2006,0.3,4))</f>
        <v>4</v>
      </c>
      <c r="M330" s="90"/>
      <c r="N330" s="155"/>
      <c r="O330" s="22"/>
      <c r="P330" s="149"/>
      <c r="Q330" s="22"/>
      <c r="R330" s="149"/>
      <c r="S330" s="227"/>
      <c r="T330" s="227"/>
    </row>
    <row r="331" spans="1:20" hidden="1" x14ac:dyDescent="0.3">
      <c r="B331" s="31">
        <v>19970017812</v>
      </c>
      <c r="C331" s="27"/>
      <c r="D331" s="65">
        <f>N331+P331+R331</f>
        <v>0</v>
      </c>
      <c r="E331" s="27" t="s">
        <v>334</v>
      </c>
      <c r="F331" s="19" t="s">
        <v>333</v>
      </c>
      <c r="G331" s="29" t="s">
        <v>13</v>
      </c>
      <c r="H331" s="19" t="s">
        <v>3</v>
      </c>
      <c r="I331" s="27" t="s">
        <v>12</v>
      </c>
      <c r="J331" s="26">
        <v>1984</v>
      </c>
      <c r="K331" s="27" t="s">
        <v>20</v>
      </c>
      <c r="L331" s="141">
        <f>IF(J331&gt;2010,1,IF(J331&gt;2006,0.3,4))</f>
        <v>4</v>
      </c>
      <c r="M331" s="90"/>
      <c r="N331" s="155"/>
      <c r="O331" s="2"/>
      <c r="P331" s="7"/>
      <c r="Q331" s="2"/>
      <c r="R331" s="7"/>
      <c r="S331" s="218"/>
      <c r="T331" s="218"/>
    </row>
    <row r="332" spans="1:20" hidden="1" x14ac:dyDescent="0.3">
      <c r="B332" s="31">
        <v>20130017335</v>
      </c>
      <c r="C332" s="27"/>
      <c r="D332" s="65">
        <f>N332+P332+R332</f>
        <v>0</v>
      </c>
      <c r="E332" s="27" t="s">
        <v>260</v>
      </c>
      <c r="F332" s="19" t="s">
        <v>282</v>
      </c>
      <c r="G332" s="29" t="s">
        <v>13</v>
      </c>
      <c r="H332" s="19" t="s">
        <v>3</v>
      </c>
      <c r="I332" s="27" t="s">
        <v>12</v>
      </c>
      <c r="J332" s="26">
        <v>1977</v>
      </c>
      <c r="K332" s="27" t="s">
        <v>20</v>
      </c>
      <c r="L332" s="141">
        <f>IF(J332&gt;2010,1,IF(J332&gt;2006,0.3,4))</f>
        <v>4</v>
      </c>
      <c r="M332" s="90"/>
      <c r="N332" s="155"/>
      <c r="O332" s="22"/>
      <c r="P332" s="149"/>
      <c r="Q332" s="22"/>
      <c r="R332" s="149"/>
      <c r="S332" s="227"/>
      <c r="T332" s="227"/>
    </row>
    <row r="333" spans="1:20" hidden="1" x14ac:dyDescent="0.3">
      <c r="B333" s="31">
        <v>19970070234</v>
      </c>
      <c r="C333" s="27"/>
      <c r="D333" s="65">
        <f>N333+P333+R333</f>
        <v>0</v>
      </c>
      <c r="E333" s="27" t="s">
        <v>269</v>
      </c>
      <c r="F333" s="19" t="s">
        <v>268</v>
      </c>
      <c r="G333" s="29" t="s">
        <v>13</v>
      </c>
      <c r="H333" s="19" t="s">
        <v>3</v>
      </c>
      <c r="I333" s="27" t="s">
        <v>12</v>
      </c>
      <c r="J333" s="26">
        <v>1974</v>
      </c>
      <c r="K333" s="27" t="s">
        <v>20</v>
      </c>
      <c r="L333" s="141">
        <f>IF(J333&gt;2010,1,IF(J333&gt;2006,0.3,4))</f>
        <v>4</v>
      </c>
      <c r="M333" s="90"/>
      <c r="N333" s="155"/>
    </row>
    <row r="334" spans="1:20" hidden="1" x14ac:dyDescent="0.3">
      <c r="B334" s="31">
        <v>19970022304</v>
      </c>
      <c r="C334" s="27"/>
      <c r="D334" s="65">
        <f>N334+P334+R334</f>
        <v>0</v>
      </c>
      <c r="E334" s="27" t="s">
        <v>235</v>
      </c>
      <c r="F334" s="19" t="s">
        <v>234</v>
      </c>
      <c r="G334" s="29" t="s">
        <v>13</v>
      </c>
      <c r="H334" s="19" t="s">
        <v>3</v>
      </c>
      <c r="I334" s="27" t="s">
        <v>12</v>
      </c>
      <c r="J334" s="26">
        <v>1981</v>
      </c>
      <c r="K334" s="27" t="s">
        <v>20</v>
      </c>
      <c r="L334" s="141">
        <f>IF(J334&gt;2010,1,IF(J334&gt;2006,0.3,4))</f>
        <v>4</v>
      </c>
      <c r="M334" s="90"/>
      <c r="N334" s="155"/>
      <c r="O334" s="2"/>
      <c r="P334" s="7"/>
      <c r="Q334" s="2"/>
      <c r="R334" s="7"/>
      <c r="S334" s="218"/>
      <c r="T334" s="218"/>
    </row>
    <row r="335" spans="1:20" hidden="1" x14ac:dyDescent="0.3">
      <c r="B335" s="31">
        <v>20180002449</v>
      </c>
      <c r="C335" s="27"/>
      <c r="D335" s="65">
        <f>N335+P335+R335</f>
        <v>0</v>
      </c>
      <c r="E335" s="27" t="s">
        <v>219</v>
      </c>
      <c r="F335" s="19" t="s">
        <v>218</v>
      </c>
      <c r="G335" s="29" t="s">
        <v>13</v>
      </c>
      <c r="H335" s="19" t="s">
        <v>3</v>
      </c>
      <c r="I335" s="27" t="s">
        <v>12</v>
      </c>
      <c r="J335" s="26">
        <v>1977</v>
      </c>
      <c r="K335" s="27" t="s">
        <v>20</v>
      </c>
      <c r="L335" s="141">
        <f>IF(J335&gt;2010,1,IF(J335&gt;2006,0.3,4))</f>
        <v>4</v>
      </c>
      <c r="M335" s="90"/>
      <c r="N335" s="155"/>
      <c r="O335" s="22"/>
      <c r="P335" s="149"/>
      <c r="Q335" s="22"/>
      <c r="R335" s="149"/>
      <c r="S335" s="227"/>
      <c r="T335" s="227"/>
    </row>
    <row r="336" spans="1:20" hidden="1" x14ac:dyDescent="0.3">
      <c r="A336" s="43"/>
      <c r="B336" s="44">
        <v>20090010183</v>
      </c>
      <c r="C336" s="39"/>
      <c r="D336" s="65">
        <f>N336+P336+R336</f>
        <v>0</v>
      </c>
      <c r="E336" s="39" t="s">
        <v>198</v>
      </c>
      <c r="F336" s="41" t="s">
        <v>197</v>
      </c>
      <c r="G336" s="42" t="s">
        <v>13</v>
      </c>
      <c r="H336" s="41" t="s">
        <v>3</v>
      </c>
      <c r="I336" s="39" t="s">
        <v>12</v>
      </c>
      <c r="J336" s="40">
        <v>1969</v>
      </c>
      <c r="K336" s="39" t="s">
        <v>20</v>
      </c>
      <c r="L336" s="231">
        <f>IF(J336&gt;2010,1,IF(J336&gt;2006,0.3,4))</f>
        <v>4</v>
      </c>
      <c r="M336" s="232"/>
      <c r="N336" s="233"/>
      <c r="O336" s="38"/>
      <c r="P336" s="151"/>
      <c r="Q336" s="38"/>
      <c r="R336" s="151"/>
    </row>
    <row r="337" spans="1:20" s="2" customFormat="1" hidden="1" x14ac:dyDescent="0.3">
      <c r="A337" s="55"/>
      <c r="B337" s="44">
        <v>20160008014</v>
      </c>
      <c r="C337" s="39"/>
      <c r="D337" s="65">
        <f>N337+P337+R337</f>
        <v>0</v>
      </c>
      <c r="E337" s="39" t="s">
        <v>190</v>
      </c>
      <c r="F337" s="41" t="s">
        <v>189</v>
      </c>
      <c r="G337" s="42" t="s">
        <v>13</v>
      </c>
      <c r="H337" s="41" t="s">
        <v>3</v>
      </c>
      <c r="I337" s="39" t="s">
        <v>12</v>
      </c>
      <c r="J337" s="40">
        <v>1970</v>
      </c>
      <c r="K337" s="39" t="s">
        <v>20</v>
      </c>
      <c r="L337" s="231">
        <f>IF(J337&gt;2010,1,IF(J337&gt;2006,0.3,4))</f>
        <v>4</v>
      </c>
      <c r="M337" s="232"/>
      <c r="N337" s="233"/>
      <c r="O337" s="38"/>
      <c r="P337" s="151"/>
      <c r="Q337" s="38"/>
      <c r="R337" s="151"/>
      <c r="S337" s="197"/>
      <c r="T337" s="197"/>
    </row>
    <row r="338" spans="1:20" s="2" customFormat="1" hidden="1" x14ac:dyDescent="0.3">
      <c r="A338" s="7"/>
      <c r="B338" s="31">
        <v>20000003964</v>
      </c>
      <c r="C338" s="27"/>
      <c r="D338" s="65">
        <f>N338+P338+R338</f>
        <v>0</v>
      </c>
      <c r="E338" s="27" t="s">
        <v>186</v>
      </c>
      <c r="F338" s="19" t="s">
        <v>185</v>
      </c>
      <c r="G338" s="29" t="s">
        <v>13</v>
      </c>
      <c r="H338" s="19" t="s">
        <v>3</v>
      </c>
      <c r="I338" s="27" t="s">
        <v>12</v>
      </c>
      <c r="J338" s="26">
        <v>1979</v>
      </c>
      <c r="K338" s="27" t="s">
        <v>20</v>
      </c>
      <c r="L338" s="141">
        <f>IF(J338&gt;2010,1,IF(J338&gt;2006,0.3,4))</f>
        <v>4</v>
      </c>
      <c r="M338" s="90"/>
      <c r="N338" s="155"/>
      <c r="O338" s="1"/>
      <c r="P338" s="148"/>
      <c r="Q338" s="1"/>
      <c r="R338" s="148"/>
      <c r="S338" s="197"/>
      <c r="T338" s="197"/>
    </row>
    <row r="339" spans="1:20" hidden="1" x14ac:dyDescent="0.3">
      <c r="B339" s="50">
        <v>20040000428</v>
      </c>
      <c r="C339" s="49"/>
      <c r="D339" s="65">
        <f>N339+P339+R339</f>
        <v>0</v>
      </c>
      <c r="E339" s="49" t="s">
        <v>143</v>
      </c>
      <c r="F339" s="19" t="s">
        <v>142</v>
      </c>
      <c r="G339" s="29" t="s">
        <v>13</v>
      </c>
      <c r="H339" s="28" t="s">
        <v>3</v>
      </c>
      <c r="I339" s="27" t="s">
        <v>12</v>
      </c>
      <c r="J339" s="26">
        <v>1995</v>
      </c>
      <c r="K339" s="25" t="s">
        <v>20</v>
      </c>
      <c r="L339" s="141">
        <f>IF(J339&gt;2010,1,IF(J339&gt;2006,0.3,4))</f>
        <v>4</v>
      </c>
      <c r="M339" s="90"/>
      <c r="N339" s="155"/>
      <c r="O339" s="22"/>
      <c r="P339" s="149"/>
      <c r="Q339" s="22"/>
      <c r="R339" s="149"/>
      <c r="S339" s="227"/>
      <c r="T339" s="227"/>
    </row>
    <row r="340" spans="1:20" hidden="1" x14ac:dyDescent="0.3">
      <c r="B340" s="31">
        <v>20170027089</v>
      </c>
      <c r="C340" s="27"/>
      <c r="D340" s="65">
        <f>N340+P340+R340</f>
        <v>0</v>
      </c>
      <c r="E340" s="27" t="s">
        <v>83</v>
      </c>
      <c r="F340" s="19" t="s">
        <v>82</v>
      </c>
      <c r="G340" s="29" t="s">
        <v>13</v>
      </c>
      <c r="H340" s="19" t="s">
        <v>3</v>
      </c>
      <c r="I340" s="27" t="s">
        <v>12</v>
      </c>
      <c r="J340" s="26">
        <v>2005</v>
      </c>
      <c r="K340" s="27" t="s">
        <v>20</v>
      </c>
      <c r="L340" s="141">
        <f>IF(J340&gt;2010,1,IF(J340&gt;2006,0.3,4))</f>
        <v>4</v>
      </c>
      <c r="M340" s="90"/>
      <c r="N340" s="155"/>
      <c r="O340" s="2"/>
      <c r="P340" s="7"/>
      <c r="Q340" s="2"/>
      <c r="R340" s="7"/>
      <c r="S340" s="218"/>
      <c r="T340" s="218"/>
    </row>
    <row r="341" spans="1:20" hidden="1" x14ac:dyDescent="0.3">
      <c r="B341" s="31">
        <v>20110004627</v>
      </c>
      <c r="C341" s="27"/>
      <c r="D341" s="65">
        <f>N341+P341+R341</f>
        <v>0</v>
      </c>
      <c r="E341" s="27" t="s">
        <v>74</v>
      </c>
      <c r="F341" s="19" t="s">
        <v>73</v>
      </c>
      <c r="G341" s="29" t="s">
        <v>13</v>
      </c>
      <c r="H341" s="19" t="s">
        <v>3</v>
      </c>
      <c r="I341" s="27" t="s">
        <v>12</v>
      </c>
      <c r="J341" s="26">
        <v>1985</v>
      </c>
      <c r="K341" s="27" t="s">
        <v>20</v>
      </c>
      <c r="L341" s="141">
        <f>IF(J341&gt;2010,1,IF(J341&gt;2006,0.3,4))</f>
        <v>4</v>
      </c>
      <c r="M341" s="90"/>
      <c r="N341" s="155"/>
    </row>
    <row r="342" spans="1:20" s="45" customFormat="1" hidden="1" x14ac:dyDescent="0.3">
      <c r="A342" s="7"/>
      <c r="B342" s="31">
        <v>19980015808</v>
      </c>
      <c r="C342" s="27"/>
      <c r="D342" s="65">
        <f>N342+P342+R342</f>
        <v>0</v>
      </c>
      <c r="E342" s="27" t="s">
        <v>66</v>
      </c>
      <c r="F342" s="19" t="s">
        <v>65</v>
      </c>
      <c r="G342" s="29" t="s">
        <v>13</v>
      </c>
      <c r="H342" s="19" t="s">
        <v>3</v>
      </c>
      <c r="I342" s="27" t="s">
        <v>12</v>
      </c>
      <c r="J342" s="26">
        <v>1975</v>
      </c>
      <c r="K342" s="27" t="s">
        <v>20</v>
      </c>
      <c r="L342" s="141">
        <f>IF(J342&gt;2010,1,IF(J342&gt;2006,0.3,4))</f>
        <v>4</v>
      </c>
      <c r="M342" s="90"/>
      <c r="N342" s="155"/>
      <c r="O342" s="2"/>
      <c r="P342" s="7"/>
      <c r="Q342" s="2"/>
      <c r="R342" s="7"/>
      <c r="S342" s="218"/>
      <c r="T342" s="218"/>
    </row>
    <row r="343" spans="1:20" s="2" customFormat="1" hidden="1" x14ac:dyDescent="0.3">
      <c r="A343" s="7"/>
      <c r="B343" s="31">
        <v>19990008390</v>
      </c>
      <c r="C343" s="27"/>
      <c r="D343" s="65">
        <f>N343+P343+R343</f>
        <v>0</v>
      </c>
      <c r="E343" s="27" t="s">
        <v>60</v>
      </c>
      <c r="F343" s="19" t="s">
        <v>59</v>
      </c>
      <c r="G343" s="29" t="s">
        <v>13</v>
      </c>
      <c r="H343" s="19" t="s">
        <v>3</v>
      </c>
      <c r="I343" s="27" t="s">
        <v>12</v>
      </c>
      <c r="J343" s="26">
        <v>1972</v>
      </c>
      <c r="K343" s="27" t="s">
        <v>20</v>
      </c>
      <c r="L343" s="141">
        <f>IF(J343&gt;2010,1,IF(J343&gt;2006,0.3,4))</f>
        <v>4</v>
      </c>
      <c r="M343" s="90"/>
      <c r="N343" s="155"/>
      <c r="O343" s="1"/>
      <c r="P343" s="148"/>
      <c r="Q343" s="1"/>
      <c r="R343" s="148"/>
      <c r="S343" s="197"/>
      <c r="T343" s="197"/>
    </row>
    <row r="344" spans="1:20" s="45" customFormat="1" hidden="1" x14ac:dyDescent="0.3">
      <c r="A344" s="7"/>
      <c r="B344" s="31">
        <v>19990020241</v>
      </c>
      <c r="C344" s="27"/>
      <c r="D344" s="65">
        <f>N344+P344+R344</f>
        <v>0</v>
      </c>
      <c r="E344" s="27" t="s">
        <v>55</v>
      </c>
      <c r="F344" s="19" t="s">
        <v>56</v>
      </c>
      <c r="G344" s="29" t="s">
        <v>13</v>
      </c>
      <c r="H344" s="19" t="s">
        <v>3</v>
      </c>
      <c r="I344" s="27" t="s">
        <v>12</v>
      </c>
      <c r="J344" s="26">
        <v>1987</v>
      </c>
      <c r="K344" s="27" t="s">
        <v>20</v>
      </c>
      <c r="L344" s="141">
        <f>IF(J344&gt;2010,1,IF(J344&gt;2006,0.3,4))</f>
        <v>4</v>
      </c>
      <c r="M344" s="90"/>
      <c r="N344" s="155"/>
      <c r="O344" s="1"/>
      <c r="P344" s="148"/>
      <c r="Q344" s="1"/>
      <c r="R344" s="148"/>
      <c r="S344" s="197"/>
      <c r="T344" s="197"/>
    </row>
    <row r="345" spans="1:20" hidden="1" x14ac:dyDescent="0.3">
      <c r="B345" s="31">
        <v>20060001672</v>
      </c>
      <c r="C345" s="27"/>
      <c r="D345" s="65">
        <f>N345+P345+R345</f>
        <v>0</v>
      </c>
      <c r="E345" s="27" t="s">
        <v>24</v>
      </c>
      <c r="F345" s="19" t="s">
        <v>23</v>
      </c>
      <c r="G345" s="29" t="s">
        <v>13</v>
      </c>
      <c r="H345" s="19" t="s">
        <v>3</v>
      </c>
      <c r="I345" s="27" t="s">
        <v>12</v>
      </c>
      <c r="J345" s="26">
        <v>1999</v>
      </c>
      <c r="K345" s="27" t="s">
        <v>20</v>
      </c>
      <c r="L345" s="141">
        <f>IF(J345&gt;2010,1,IF(J345&gt;2006,0.3,4))</f>
        <v>4</v>
      </c>
      <c r="M345" s="90"/>
      <c r="N345" s="155"/>
    </row>
    <row r="346" spans="1:20" s="22" customFormat="1" hidden="1" x14ac:dyDescent="0.3">
      <c r="A346" s="7"/>
      <c r="B346" s="31">
        <v>20090003097</v>
      </c>
      <c r="C346" s="27"/>
      <c r="D346" s="65">
        <f>N346+P346+R346</f>
        <v>0</v>
      </c>
      <c r="E346" s="27" t="s">
        <v>22</v>
      </c>
      <c r="F346" s="19" t="s">
        <v>21</v>
      </c>
      <c r="G346" s="29" t="s">
        <v>13</v>
      </c>
      <c r="H346" s="19" t="s">
        <v>3</v>
      </c>
      <c r="I346" s="27" t="s">
        <v>12</v>
      </c>
      <c r="J346" s="26">
        <v>1972</v>
      </c>
      <c r="K346" s="27" t="s">
        <v>20</v>
      </c>
      <c r="L346" s="141">
        <f>IF(J346&gt;2010,1,IF(J346&gt;2006,0.3,4))</f>
        <v>4</v>
      </c>
      <c r="M346" s="90"/>
      <c r="N346" s="155"/>
      <c r="O346" s="1"/>
      <c r="P346" s="148"/>
      <c r="Q346" s="1"/>
      <c r="R346" s="148"/>
      <c r="S346" s="197"/>
      <c r="T346" s="197"/>
    </row>
    <row r="347" spans="1:20" s="327" customFormat="1" x14ac:dyDescent="0.3">
      <c r="A347" s="308"/>
      <c r="B347" s="309">
        <v>20160010061</v>
      </c>
      <c r="C347" s="310">
        <v>1</v>
      </c>
      <c r="D347" s="311">
        <f>N347+P347+R347</f>
        <v>18</v>
      </c>
      <c r="E347" s="312" t="s">
        <v>482</v>
      </c>
      <c r="F347" s="313" t="s">
        <v>481</v>
      </c>
      <c r="G347" s="313" t="s">
        <v>381</v>
      </c>
      <c r="H347" s="314" t="s">
        <v>2</v>
      </c>
      <c r="I347" s="310" t="s">
        <v>30</v>
      </c>
      <c r="J347" s="315">
        <v>2010</v>
      </c>
      <c r="K347" s="73" t="s">
        <v>11</v>
      </c>
      <c r="L347" s="141">
        <f>IF(J347&gt;2010,1,IF(J347&gt;2006,0.3,4))</f>
        <v>0.3</v>
      </c>
      <c r="M347" s="316">
        <v>1</v>
      </c>
      <c r="N347" s="317">
        <v>18</v>
      </c>
      <c r="O347" s="318"/>
      <c r="P347" s="319"/>
      <c r="Q347" s="318"/>
      <c r="R347" s="319"/>
      <c r="S347" s="318"/>
      <c r="T347" s="318"/>
    </row>
    <row r="348" spans="1:20" s="262" customFormat="1" x14ac:dyDescent="0.3">
      <c r="A348" s="281"/>
      <c r="B348" s="282" t="s">
        <v>574</v>
      </c>
      <c r="C348" s="280">
        <v>2</v>
      </c>
      <c r="D348" s="246">
        <f>N348+P348+R348</f>
        <v>14</v>
      </c>
      <c r="E348" s="283" t="s">
        <v>573</v>
      </c>
      <c r="F348" s="284" t="s">
        <v>572</v>
      </c>
      <c r="G348" s="284" t="s">
        <v>381</v>
      </c>
      <c r="H348" s="249" t="s">
        <v>2</v>
      </c>
      <c r="I348" s="280" t="s">
        <v>12</v>
      </c>
      <c r="J348" s="285">
        <v>2011</v>
      </c>
      <c r="K348" s="73" t="s">
        <v>11</v>
      </c>
      <c r="L348" s="141">
        <f>IF(J348&gt;2010,1,IF(J348&gt;2006,0.3,4))</f>
        <v>1</v>
      </c>
      <c r="M348" s="258">
        <v>2</v>
      </c>
      <c r="N348" s="259">
        <v>14</v>
      </c>
      <c r="O348" s="125"/>
      <c r="P348" s="260"/>
      <c r="Q348" s="125"/>
      <c r="R348" s="260"/>
      <c r="S348" s="261"/>
      <c r="T348" s="261"/>
    </row>
    <row r="349" spans="1:20" s="262" customFormat="1" x14ac:dyDescent="0.3">
      <c r="A349" s="273"/>
      <c r="B349" s="286">
        <v>20180002416</v>
      </c>
      <c r="C349" s="280">
        <v>3</v>
      </c>
      <c r="D349" s="246">
        <f>N349+P349+R349</f>
        <v>11</v>
      </c>
      <c r="E349" s="287" t="s">
        <v>376</v>
      </c>
      <c r="F349" s="288" t="s">
        <v>375</v>
      </c>
      <c r="G349" s="288" t="s">
        <v>13</v>
      </c>
      <c r="H349" s="288" t="s">
        <v>2</v>
      </c>
      <c r="I349" s="289" t="s">
        <v>30</v>
      </c>
      <c r="J349" s="290">
        <v>2010</v>
      </c>
      <c r="K349" s="34" t="s">
        <v>11</v>
      </c>
      <c r="L349" s="141">
        <f>IF(J349&gt;2010,1,IF(J349&gt;2006,0.3,4))</f>
        <v>0.3</v>
      </c>
      <c r="M349" s="258">
        <v>3</v>
      </c>
      <c r="N349" s="259">
        <v>11</v>
      </c>
      <c r="P349" s="263"/>
      <c r="R349" s="263"/>
      <c r="S349" s="264"/>
      <c r="T349" s="264"/>
    </row>
    <row r="350" spans="1:20" x14ac:dyDescent="0.3">
      <c r="A350" s="78"/>
      <c r="B350" s="77">
        <v>20190014682</v>
      </c>
      <c r="C350" s="164">
        <v>4</v>
      </c>
      <c r="D350" s="65">
        <f>N350+P350+R350</f>
        <v>9</v>
      </c>
      <c r="E350" s="76" t="s">
        <v>403</v>
      </c>
      <c r="F350" s="75" t="s">
        <v>402</v>
      </c>
      <c r="G350" s="75" t="s">
        <v>381</v>
      </c>
      <c r="H350" s="167" t="s">
        <v>2</v>
      </c>
      <c r="I350" s="164" t="s">
        <v>12</v>
      </c>
      <c r="J350" s="74">
        <v>2011</v>
      </c>
      <c r="K350" s="73" t="s">
        <v>11</v>
      </c>
      <c r="L350" s="141">
        <f>IF(J350&gt;2010,1,IF(J350&gt;2006,0.3,4))</f>
        <v>1</v>
      </c>
      <c r="M350" s="236">
        <v>4</v>
      </c>
      <c r="N350" s="155">
        <v>9</v>
      </c>
      <c r="O350" s="33"/>
      <c r="P350" s="146"/>
      <c r="Q350" s="33"/>
      <c r="R350" s="146"/>
      <c r="S350" s="195"/>
      <c r="T350" s="195"/>
    </row>
    <row r="351" spans="1:20" x14ac:dyDescent="0.3">
      <c r="A351" s="65"/>
      <c r="B351" s="67">
        <v>20190011180</v>
      </c>
      <c r="C351" s="164">
        <v>5</v>
      </c>
      <c r="D351" s="65">
        <f>N351+P351+R351</f>
        <v>8</v>
      </c>
      <c r="E351" s="61" t="s">
        <v>849</v>
      </c>
      <c r="F351" s="64" t="s">
        <v>848</v>
      </c>
      <c r="G351" s="64" t="s">
        <v>683</v>
      </c>
      <c r="H351" s="84" t="s">
        <v>2</v>
      </c>
      <c r="I351" s="163" t="s">
        <v>12</v>
      </c>
      <c r="J351" s="82">
        <v>2011</v>
      </c>
      <c r="K351" s="61" t="s">
        <v>11</v>
      </c>
      <c r="L351" s="141">
        <f>IF(J351&gt;2010,1,IF(J351&gt;2006,0.3,4))</f>
        <v>1</v>
      </c>
      <c r="M351" s="236">
        <v>5</v>
      </c>
      <c r="N351" s="155">
        <v>8</v>
      </c>
      <c r="O351" s="33"/>
      <c r="P351" s="146"/>
      <c r="Q351" s="33"/>
      <c r="R351" s="146"/>
      <c r="S351" s="195"/>
      <c r="T351" s="195"/>
    </row>
    <row r="352" spans="1:20" s="2" customFormat="1" x14ac:dyDescent="0.3">
      <c r="A352" s="65"/>
      <c r="B352" s="67">
        <v>20180015810</v>
      </c>
      <c r="C352" s="164">
        <v>6</v>
      </c>
      <c r="D352" s="65">
        <f>N352+P352+R352</f>
        <v>7</v>
      </c>
      <c r="E352" s="61" t="s">
        <v>682</v>
      </c>
      <c r="F352" s="64" t="s">
        <v>681</v>
      </c>
      <c r="G352" s="64" t="s">
        <v>580</v>
      </c>
      <c r="H352" s="84" t="s">
        <v>2</v>
      </c>
      <c r="I352" s="163" t="s">
        <v>12</v>
      </c>
      <c r="J352" s="82">
        <v>2012</v>
      </c>
      <c r="K352" s="61" t="s">
        <v>11</v>
      </c>
      <c r="L352" s="141">
        <f>IF(J352&gt;2010,1,IF(J352&gt;2006,0.3,4))</f>
        <v>1</v>
      </c>
      <c r="M352" s="236">
        <v>6</v>
      </c>
      <c r="N352" s="155">
        <v>7</v>
      </c>
      <c r="O352" s="33"/>
      <c r="P352" s="146"/>
      <c r="Q352" s="33"/>
      <c r="R352" s="146"/>
      <c r="S352" s="195"/>
      <c r="T352" s="195"/>
    </row>
    <row r="353" spans="1:20" s="2" customFormat="1" x14ac:dyDescent="0.3">
      <c r="A353" s="7">
        <v>1</v>
      </c>
      <c r="B353" s="31">
        <v>20170003348</v>
      </c>
      <c r="C353" s="164">
        <v>7</v>
      </c>
      <c r="D353" s="65">
        <f>N353+P353+R353</f>
        <v>6</v>
      </c>
      <c r="E353" s="27" t="s">
        <v>28</v>
      </c>
      <c r="F353" s="19" t="s">
        <v>27</v>
      </c>
      <c r="G353" s="29" t="s">
        <v>13</v>
      </c>
      <c r="H353" s="19" t="s">
        <v>2</v>
      </c>
      <c r="I353" s="159" t="s">
        <v>12</v>
      </c>
      <c r="J353" s="26">
        <v>2011</v>
      </c>
      <c r="K353" s="27" t="s">
        <v>11</v>
      </c>
      <c r="L353" s="141">
        <f>IF(J353&gt;2010,1,IF(J353&gt;2006,0.3,4))</f>
        <v>1</v>
      </c>
      <c r="M353" s="236">
        <v>7</v>
      </c>
      <c r="N353" s="155">
        <v>6</v>
      </c>
      <c r="O353" s="1"/>
      <c r="P353" s="148"/>
      <c r="Q353" s="1"/>
      <c r="R353" s="148"/>
      <c r="S353" s="197"/>
      <c r="T353" s="197"/>
    </row>
    <row r="354" spans="1:20" s="2" customFormat="1" x14ac:dyDescent="0.3">
      <c r="A354" s="65"/>
      <c r="B354" s="67">
        <v>20190002241</v>
      </c>
      <c r="C354" s="164">
        <v>8</v>
      </c>
      <c r="D354" s="65">
        <f>N354+P354+R354</f>
        <v>5</v>
      </c>
      <c r="E354" s="61" t="s">
        <v>792</v>
      </c>
      <c r="F354" s="64" t="s">
        <v>791</v>
      </c>
      <c r="G354" s="64" t="s">
        <v>683</v>
      </c>
      <c r="H354" s="84" t="s">
        <v>2</v>
      </c>
      <c r="I354" s="163" t="s">
        <v>12</v>
      </c>
      <c r="J354" s="82">
        <v>2011</v>
      </c>
      <c r="K354" s="61" t="s">
        <v>11</v>
      </c>
      <c r="L354" s="141">
        <f>IF(J354&gt;2010,1,IF(J354&gt;2006,0.3,4))</f>
        <v>1</v>
      </c>
      <c r="M354" s="236">
        <v>8</v>
      </c>
      <c r="N354" s="155">
        <v>5</v>
      </c>
      <c r="O354" s="33"/>
      <c r="P354" s="146"/>
      <c r="Q354" s="33"/>
      <c r="R354" s="146"/>
      <c r="S354" s="195"/>
      <c r="T354" s="195"/>
    </row>
    <row r="355" spans="1:20" x14ac:dyDescent="0.3">
      <c r="A355" s="65"/>
      <c r="B355" s="67">
        <v>20160017352</v>
      </c>
      <c r="C355" s="164">
        <v>9</v>
      </c>
      <c r="D355" s="65">
        <f>N355+P355+R355</f>
        <v>4</v>
      </c>
      <c r="E355" s="61" t="s">
        <v>721</v>
      </c>
      <c r="F355" s="64" t="s">
        <v>720</v>
      </c>
      <c r="G355" s="64" t="s">
        <v>683</v>
      </c>
      <c r="H355" s="84" t="s">
        <v>2</v>
      </c>
      <c r="I355" s="163" t="s">
        <v>12</v>
      </c>
      <c r="J355" s="82">
        <v>2012</v>
      </c>
      <c r="K355" s="61" t="s">
        <v>11</v>
      </c>
      <c r="L355" s="141">
        <f>IF(J355&gt;2010,1,IF(J355&gt;2006,0.3,4))</f>
        <v>1</v>
      </c>
      <c r="M355" s="236" t="s">
        <v>922</v>
      </c>
      <c r="N355" s="155">
        <v>4</v>
      </c>
      <c r="O355" s="33"/>
      <c r="P355" s="146"/>
      <c r="Q355" s="33"/>
      <c r="R355" s="146"/>
      <c r="S355" s="195"/>
      <c r="T355" s="195"/>
    </row>
    <row r="356" spans="1:20" x14ac:dyDescent="0.3">
      <c r="B356" s="31">
        <v>20160007481</v>
      </c>
      <c r="C356" s="164">
        <v>9</v>
      </c>
      <c r="D356" s="65">
        <f>N356+P356+R356</f>
        <v>4</v>
      </c>
      <c r="E356" s="27" t="s">
        <v>225</v>
      </c>
      <c r="F356" s="19" t="s">
        <v>224</v>
      </c>
      <c r="G356" s="29" t="s">
        <v>13</v>
      </c>
      <c r="H356" s="19" t="s">
        <v>2</v>
      </c>
      <c r="I356" s="159" t="s">
        <v>12</v>
      </c>
      <c r="J356" s="26">
        <v>2011</v>
      </c>
      <c r="K356" s="27" t="s">
        <v>11</v>
      </c>
      <c r="L356" s="141">
        <f>IF(J356&gt;2010,1,IF(J356&gt;2006,0.3,4))</f>
        <v>1</v>
      </c>
      <c r="M356" s="236" t="s">
        <v>922</v>
      </c>
      <c r="N356" s="155">
        <v>4</v>
      </c>
    </row>
    <row r="357" spans="1:20" x14ac:dyDescent="0.3">
      <c r="A357" s="65"/>
      <c r="B357" s="160">
        <v>20190008607</v>
      </c>
      <c r="C357" s="164">
        <v>11</v>
      </c>
      <c r="D357" s="65">
        <f>N357+P357+R357</f>
        <v>3</v>
      </c>
      <c r="E357" s="80" t="s">
        <v>562</v>
      </c>
      <c r="F357" s="79" t="s">
        <v>561</v>
      </c>
      <c r="G357" s="64" t="s">
        <v>381</v>
      </c>
      <c r="H357" s="167" t="s">
        <v>2</v>
      </c>
      <c r="I357" s="173" t="s">
        <v>12</v>
      </c>
      <c r="J357" s="81">
        <v>2012</v>
      </c>
      <c r="K357" s="61" t="s">
        <v>11</v>
      </c>
      <c r="L357" s="141">
        <f>IF(J357&gt;2010,1,IF(J357&gt;2006,0.3,4))</f>
        <v>1</v>
      </c>
      <c r="M357" s="236" t="s">
        <v>917</v>
      </c>
      <c r="N357" s="155">
        <v>3</v>
      </c>
      <c r="O357" s="33"/>
      <c r="P357" s="146"/>
      <c r="Q357" s="33"/>
      <c r="R357" s="146"/>
      <c r="S357" s="195"/>
      <c r="T357" s="195"/>
    </row>
    <row r="358" spans="1:20" x14ac:dyDescent="0.3">
      <c r="A358" s="7">
        <v>1</v>
      </c>
      <c r="B358" s="31">
        <v>20170003334</v>
      </c>
      <c r="C358" s="164">
        <v>11</v>
      </c>
      <c r="D358" s="65">
        <f>N358+P358+R358</f>
        <v>3</v>
      </c>
      <c r="E358" s="27" t="s">
        <v>304</v>
      </c>
      <c r="F358" s="19" t="s">
        <v>303</v>
      </c>
      <c r="G358" s="29" t="s">
        <v>13</v>
      </c>
      <c r="H358" s="174" t="s">
        <v>2</v>
      </c>
      <c r="I358" s="159" t="s">
        <v>12</v>
      </c>
      <c r="J358" s="26">
        <v>2012</v>
      </c>
      <c r="K358" s="27" t="s">
        <v>11</v>
      </c>
      <c r="L358" s="141">
        <f>IF(J358&gt;2010,1,IF(J358&gt;2006,0.3,4))</f>
        <v>1</v>
      </c>
      <c r="M358" s="236" t="s">
        <v>917</v>
      </c>
      <c r="N358" s="155">
        <v>3</v>
      </c>
    </row>
    <row r="359" spans="1:20" x14ac:dyDescent="0.3">
      <c r="A359" s="65"/>
      <c r="B359" s="160">
        <v>20180004357</v>
      </c>
      <c r="C359" s="164">
        <v>13</v>
      </c>
      <c r="D359" s="65">
        <f>N359+P359+R359</f>
        <v>2</v>
      </c>
      <c r="E359" s="80" t="s">
        <v>484</v>
      </c>
      <c r="F359" s="79" t="s">
        <v>483</v>
      </c>
      <c r="G359" s="64" t="s">
        <v>381</v>
      </c>
      <c r="H359" s="167" t="s">
        <v>2</v>
      </c>
      <c r="I359" s="173" t="s">
        <v>12</v>
      </c>
      <c r="J359" s="81">
        <v>2012</v>
      </c>
      <c r="K359" s="61" t="s">
        <v>11</v>
      </c>
      <c r="L359" s="141">
        <f>IF(J359&gt;2010,1,IF(J359&gt;2006,0.3,4))</f>
        <v>1</v>
      </c>
      <c r="M359" s="236" t="s">
        <v>918</v>
      </c>
      <c r="N359" s="155">
        <v>2</v>
      </c>
      <c r="O359" s="33"/>
      <c r="P359" s="146"/>
      <c r="Q359" s="33"/>
      <c r="R359" s="146"/>
      <c r="S359" s="195"/>
      <c r="T359" s="195"/>
    </row>
    <row r="360" spans="1:20" x14ac:dyDescent="0.3">
      <c r="A360" s="7">
        <v>1</v>
      </c>
      <c r="B360" s="31">
        <v>20200032586</v>
      </c>
      <c r="C360" s="164">
        <v>13</v>
      </c>
      <c r="D360" s="65">
        <f>N360+P360+R360</f>
        <v>2</v>
      </c>
      <c r="E360" s="27" t="s">
        <v>64</v>
      </c>
      <c r="F360" s="19" t="s">
        <v>63</v>
      </c>
      <c r="G360" s="29" t="s">
        <v>13</v>
      </c>
      <c r="H360" s="174" t="s">
        <v>2</v>
      </c>
      <c r="I360" s="159" t="s">
        <v>12</v>
      </c>
      <c r="J360" s="26">
        <v>2012</v>
      </c>
      <c r="K360" s="27" t="s">
        <v>11</v>
      </c>
      <c r="L360" s="141">
        <f>IF(J360&gt;2010,1,IF(J360&gt;2006,0.3,4))</f>
        <v>1</v>
      </c>
      <c r="M360" s="236" t="s">
        <v>918</v>
      </c>
      <c r="N360" s="155">
        <v>2</v>
      </c>
    </row>
    <row r="361" spans="1:20" s="22" customFormat="1" hidden="1" x14ac:dyDescent="0.3">
      <c r="A361" s="65"/>
      <c r="B361" s="67">
        <v>20180004358</v>
      </c>
      <c r="C361" s="163"/>
      <c r="D361" s="65">
        <f>N361+P361+R361</f>
        <v>0</v>
      </c>
      <c r="E361" s="61" t="s">
        <v>463</v>
      </c>
      <c r="F361" s="64" t="s">
        <v>462</v>
      </c>
      <c r="G361" s="64" t="s">
        <v>381</v>
      </c>
      <c r="H361" s="167" t="s">
        <v>2</v>
      </c>
      <c r="I361" s="61" t="s">
        <v>12</v>
      </c>
      <c r="J361" s="82">
        <v>2012</v>
      </c>
      <c r="K361" s="61" t="s">
        <v>11</v>
      </c>
      <c r="L361" s="141">
        <f>IF(J361&gt;2010,1,IF(J361&gt;2006,0.3,4))</f>
        <v>1</v>
      </c>
      <c r="M361" s="90"/>
      <c r="N361" s="155"/>
      <c r="O361" s="33"/>
      <c r="P361" s="146"/>
      <c r="Q361" s="33"/>
      <c r="R361" s="146"/>
      <c r="S361" s="195"/>
      <c r="T361" s="195"/>
    </row>
    <row r="362" spans="1:20" hidden="1" x14ac:dyDescent="0.3">
      <c r="A362" s="65"/>
      <c r="B362" s="67">
        <v>20170000403</v>
      </c>
      <c r="C362" s="163"/>
      <c r="D362" s="65">
        <f>N362+P362+R362</f>
        <v>0</v>
      </c>
      <c r="E362" s="61" t="s">
        <v>860</v>
      </c>
      <c r="F362" s="64" t="s">
        <v>859</v>
      </c>
      <c r="G362" s="64" t="s">
        <v>683</v>
      </c>
      <c r="H362" s="167" t="s">
        <v>2</v>
      </c>
      <c r="I362" s="61" t="s">
        <v>12</v>
      </c>
      <c r="J362" s="82">
        <v>2012</v>
      </c>
      <c r="K362" s="61" t="s">
        <v>11</v>
      </c>
      <c r="L362" s="141">
        <f>IF(J362&gt;2010,1,IF(J362&gt;2006,0.3,4))</f>
        <v>1</v>
      </c>
      <c r="M362" s="90"/>
      <c r="N362" s="155"/>
      <c r="O362" s="33"/>
      <c r="P362" s="146"/>
      <c r="Q362" s="33"/>
      <c r="R362" s="146"/>
      <c r="S362" s="195"/>
      <c r="T362" s="195"/>
    </row>
    <row r="363" spans="1:20" hidden="1" x14ac:dyDescent="0.3">
      <c r="A363" s="78"/>
      <c r="B363" s="77">
        <v>20170009444</v>
      </c>
      <c r="C363" s="164"/>
      <c r="D363" s="65">
        <f>N363+P363+R363</f>
        <v>0</v>
      </c>
      <c r="E363" s="76" t="s">
        <v>537</v>
      </c>
      <c r="F363" s="75" t="s">
        <v>536</v>
      </c>
      <c r="G363" s="75" t="s">
        <v>381</v>
      </c>
      <c r="H363" s="167" t="s">
        <v>2</v>
      </c>
      <c r="I363" s="73" t="s">
        <v>12</v>
      </c>
      <c r="J363" s="74">
        <v>2011</v>
      </c>
      <c r="K363" s="73" t="s">
        <v>11</v>
      </c>
      <c r="L363" s="141">
        <f>IF(J363&gt;2010,1,IF(J363&gt;2006,0.3,4))</f>
        <v>1</v>
      </c>
      <c r="M363" s="90"/>
      <c r="N363" s="155"/>
      <c r="O363" s="33"/>
      <c r="P363" s="146"/>
      <c r="Q363" s="33"/>
      <c r="R363" s="146"/>
      <c r="S363" s="195"/>
      <c r="T363" s="195"/>
    </row>
    <row r="364" spans="1:20" hidden="1" x14ac:dyDescent="0.3">
      <c r="A364" s="78"/>
      <c r="B364" s="77">
        <v>20190008608</v>
      </c>
      <c r="C364" s="164"/>
      <c r="D364" s="65">
        <f>N364+P364+R364</f>
        <v>0</v>
      </c>
      <c r="E364" s="76" t="s">
        <v>522</v>
      </c>
      <c r="F364" s="75" t="s">
        <v>521</v>
      </c>
      <c r="G364" s="75" t="s">
        <v>381</v>
      </c>
      <c r="H364" s="167" t="s">
        <v>2</v>
      </c>
      <c r="I364" s="73" t="s">
        <v>12</v>
      </c>
      <c r="J364" s="74">
        <v>2011</v>
      </c>
      <c r="K364" s="73" t="s">
        <v>11</v>
      </c>
      <c r="L364" s="141">
        <f>IF(J364&gt;2010,1,IF(J364&gt;2006,0.3,4))</f>
        <v>1</v>
      </c>
      <c r="M364" s="90"/>
      <c r="N364" s="155"/>
      <c r="O364" s="33"/>
      <c r="P364" s="146"/>
      <c r="Q364" s="33"/>
      <c r="R364" s="146"/>
      <c r="S364" s="195"/>
      <c r="T364" s="195"/>
    </row>
    <row r="365" spans="1:20" hidden="1" x14ac:dyDescent="0.3">
      <c r="B365" s="31">
        <v>20180002435</v>
      </c>
      <c r="C365" s="27"/>
      <c r="D365" s="65">
        <f>N365+P365+R365</f>
        <v>0</v>
      </c>
      <c r="E365" s="27" t="s">
        <v>260</v>
      </c>
      <c r="F365" s="19" t="s">
        <v>259</v>
      </c>
      <c r="G365" s="29" t="s">
        <v>13</v>
      </c>
      <c r="H365" s="19" t="s">
        <v>2</v>
      </c>
      <c r="I365" s="27" t="s">
        <v>12</v>
      </c>
      <c r="J365" s="26">
        <v>2011</v>
      </c>
      <c r="K365" s="27" t="s">
        <v>11</v>
      </c>
      <c r="L365" s="141">
        <f>IF(J365&gt;2010,1,IF(J365&gt;2006,0.3,4))</f>
        <v>1</v>
      </c>
      <c r="M365" s="90"/>
      <c r="N365" s="155"/>
    </row>
    <row r="366" spans="1:20" hidden="1" x14ac:dyDescent="0.3">
      <c r="B366" s="31">
        <v>20180002446</v>
      </c>
      <c r="C366" s="27"/>
      <c r="D366" s="65">
        <f>N366+P366+R366</f>
        <v>0</v>
      </c>
      <c r="E366" s="27" t="s">
        <v>221</v>
      </c>
      <c r="F366" s="19" t="s">
        <v>220</v>
      </c>
      <c r="G366" s="29" t="s">
        <v>13</v>
      </c>
      <c r="H366" s="19" t="s">
        <v>2</v>
      </c>
      <c r="I366" s="27" t="s">
        <v>12</v>
      </c>
      <c r="J366" s="26">
        <v>2011</v>
      </c>
      <c r="K366" s="27" t="s">
        <v>11</v>
      </c>
      <c r="L366" s="141">
        <f>IF(J366&gt;2010,1,IF(J366&gt;2006,0.3,4))</f>
        <v>1</v>
      </c>
      <c r="M366" s="90"/>
      <c r="N366" s="155"/>
    </row>
    <row r="367" spans="1:20" s="320" customFormat="1" x14ac:dyDescent="0.3">
      <c r="A367" s="311"/>
      <c r="B367" s="321">
        <v>20160010312</v>
      </c>
      <c r="C367" s="322">
        <v>1</v>
      </c>
      <c r="D367" s="311">
        <f>N367+P367+R367</f>
        <v>18</v>
      </c>
      <c r="E367" s="323" t="s">
        <v>334</v>
      </c>
      <c r="F367" s="324" t="s">
        <v>879</v>
      </c>
      <c r="G367" s="324" t="s">
        <v>683</v>
      </c>
      <c r="H367" s="325" t="s">
        <v>1</v>
      </c>
      <c r="I367" s="322" t="s">
        <v>12</v>
      </c>
      <c r="J367" s="326">
        <v>2009</v>
      </c>
      <c r="K367" s="61" t="s">
        <v>11</v>
      </c>
      <c r="L367" s="141">
        <f>IF(J367&gt;2010,1,IF(J367&gt;2006,0.3,4))</f>
        <v>0.3</v>
      </c>
      <c r="M367" s="316">
        <v>1</v>
      </c>
      <c r="N367" s="317">
        <v>18</v>
      </c>
      <c r="O367" s="318"/>
      <c r="P367" s="319"/>
      <c r="Q367" s="318"/>
      <c r="R367" s="319"/>
      <c r="S367" s="318"/>
      <c r="T367" s="318"/>
    </row>
    <row r="368" spans="1:20" s="262" customFormat="1" x14ac:dyDescent="0.3">
      <c r="A368" s="246"/>
      <c r="B368" s="243">
        <v>20190003811</v>
      </c>
      <c r="C368" s="265">
        <v>2</v>
      </c>
      <c r="D368" s="246">
        <f>N368+P368+R368</f>
        <v>14</v>
      </c>
      <c r="E368" s="124" t="s">
        <v>756</v>
      </c>
      <c r="F368" s="248" t="s">
        <v>755</v>
      </c>
      <c r="G368" s="248" t="s">
        <v>683</v>
      </c>
      <c r="H368" s="267" t="s">
        <v>1</v>
      </c>
      <c r="I368" s="265" t="s">
        <v>12</v>
      </c>
      <c r="J368" s="268">
        <v>2009</v>
      </c>
      <c r="K368" s="61" t="s">
        <v>11</v>
      </c>
      <c r="L368" s="141">
        <f>IF(J368&gt;2010,1,IF(J368&gt;2006,0.3,4))</f>
        <v>0.3</v>
      </c>
      <c r="M368" s="258">
        <v>2</v>
      </c>
      <c r="N368" s="259">
        <v>14</v>
      </c>
      <c r="O368" s="125"/>
      <c r="P368" s="260"/>
      <c r="Q368" s="125"/>
      <c r="R368" s="260"/>
      <c r="S368" s="261"/>
      <c r="T368" s="261"/>
    </row>
    <row r="369" spans="1:20" s="262" customFormat="1" x14ac:dyDescent="0.3">
      <c r="A369" s="246"/>
      <c r="B369" s="291">
        <v>20170027369</v>
      </c>
      <c r="C369" s="265">
        <v>3</v>
      </c>
      <c r="D369" s="246">
        <f>N369+P369+R369</f>
        <v>11</v>
      </c>
      <c r="E369" s="244" t="s">
        <v>480</v>
      </c>
      <c r="F369" s="247" t="s">
        <v>479</v>
      </c>
      <c r="G369" s="248" t="s">
        <v>381</v>
      </c>
      <c r="H369" s="249" t="s">
        <v>1</v>
      </c>
      <c r="I369" s="276" t="s">
        <v>12</v>
      </c>
      <c r="J369" s="292">
        <v>2009</v>
      </c>
      <c r="K369" s="61" t="s">
        <v>11</v>
      </c>
      <c r="L369" s="141">
        <f>IF(J369&gt;2010,1,IF(J369&gt;2006,0.3,4))</f>
        <v>0.3</v>
      </c>
      <c r="M369" s="258">
        <v>3</v>
      </c>
      <c r="N369" s="259">
        <v>11</v>
      </c>
      <c r="O369" s="125"/>
      <c r="P369" s="260"/>
      <c r="Q369" s="125"/>
      <c r="R369" s="260"/>
      <c r="S369" s="261"/>
      <c r="T369" s="261"/>
    </row>
    <row r="370" spans="1:20" x14ac:dyDescent="0.3">
      <c r="A370" s="78"/>
      <c r="B370" s="77">
        <v>20150010885</v>
      </c>
      <c r="C370" s="163">
        <v>4</v>
      </c>
      <c r="D370" s="65">
        <f>N370+P370+R370</f>
        <v>9</v>
      </c>
      <c r="E370" s="76" t="s">
        <v>417</v>
      </c>
      <c r="F370" s="75" t="s">
        <v>416</v>
      </c>
      <c r="G370" s="75" t="s">
        <v>381</v>
      </c>
      <c r="H370" s="167" t="s">
        <v>1</v>
      </c>
      <c r="I370" s="164" t="s">
        <v>12</v>
      </c>
      <c r="J370" s="74">
        <v>2009</v>
      </c>
      <c r="K370" s="61" t="s">
        <v>11</v>
      </c>
      <c r="L370" s="141">
        <f>IF(J370&gt;2010,1,IF(J370&gt;2006,0.3,4))</f>
        <v>0.3</v>
      </c>
      <c r="M370" s="236">
        <v>4</v>
      </c>
      <c r="N370" s="155">
        <v>9</v>
      </c>
      <c r="O370" s="33"/>
      <c r="P370" s="146"/>
      <c r="Q370" s="33"/>
      <c r="R370" s="146"/>
      <c r="S370" s="195"/>
      <c r="T370" s="195"/>
    </row>
    <row r="371" spans="1:20" x14ac:dyDescent="0.3">
      <c r="A371" s="65"/>
      <c r="B371" s="160">
        <v>20200055586</v>
      </c>
      <c r="C371" s="163">
        <v>5</v>
      </c>
      <c r="D371" s="65">
        <f>N371+P371+R371</f>
        <v>8</v>
      </c>
      <c r="E371" s="80" t="s">
        <v>459</v>
      </c>
      <c r="F371" s="79" t="s">
        <v>458</v>
      </c>
      <c r="G371" s="64" t="s">
        <v>381</v>
      </c>
      <c r="H371" s="167" t="s">
        <v>1</v>
      </c>
      <c r="I371" s="173" t="s">
        <v>12</v>
      </c>
      <c r="J371" s="62">
        <v>2010</v>
      </c>
      <c r="K371" s="73" t="s">
        <v>11</v>
      </c>
      <c r="L371" s="141">
        <f>IF(J371&gt;2010,1,IF(J371&gt;2006,0.3,4))</f>
        <v>0.3</v>
      </c>
      <c r="M371" s="236">
        <v>5</v>
      </c>
      <c r="N371" s="155">
        <v>8</v>
      </c>
      <c r="O371" s="33"/>
      <c r="P371" s="146"/>
      <c r="Q371" s="33"/>
      <c r="R371" s="146"/>
      <c r="S371" s="195"/>
      <c r="T371" s="195"/>
    </row>
    <row r="372" spans="1:20" s="197" customFormat="1" x14ac:dyDescent="0.3">
      <c r="A372" s="189"/>
      <c r="B372" s="207">
        <v>20150012559</v>
      </c>
      <c r="C372" s="208">
        <v>6</v>
      </c>
      <c r="D372" s="189">
        <f>N372+P372+R372</f>
        <v>7</v>
      </c>
      <c r="E372" s="209" t="s">
        <v>338</v>
      </c>
      <c r="F372" s="210" t="s">
        <v>874</v>
      </c>
      <c r="G372" s="210" t="s">
        <v>683</v>
      </c>
      <c r="H372" s="190" t="s">
        <v>1</v>
      </c>
      <c r="I372" s="208" t="s">
        <v>12</v>
      </c>
      <c r="J372" s="211">
        <v>2009</v>
      </c>
      <c r="K372" s="209" t="s">
        <v>11</v>
      </c>
      <c r="L372" s="192">
        <f>IF(J372&gt;2010,1,IF(J372&gt;2006,0.3,4))</f>
        <v>0.3</v>
      </c>
      <c r="M372" s="237">
        <v>6</v>
      </c>
      <c r="N372" s="194">
        <v>7</v>
      </c>
      <c r="O372" s="195"/>
      <c r="P372" s="196"/>
      <c r="Q372" s="195"/>
      <c r="R372" s="196"/>
      <c r="S372" s="195"/>
      <c r="T372" s="195"/>
    </row>
    <row r="373" spans="1:20" s="197" customFormat="1" x14ac:dyDescent="0.3">
      <c r="A373" s="198"/>
      <c r="B373" s="212">
        <v>20200029552</v>
      </c>
      <c r="C373" s="208">
        <v>7</v>
      </c>
      <c r="D373" s="189">
        <f>N373+P373+R373</f>
        <v>6</v>
      </c>
      <c r="E373" s="213" t="s">
        <v>129</v>
      </c>
      <c r="F373" s="214" t="s">
        <v>128</v>
      </c>
      <c r="G373" s="214" t="s">
        <v>13</v>
      </c>
      <c r="H373" s="215" t="s">
        <v>1</v>
      </c>
      <c r="I373" s="277" t="s">
        <v>30</v>
      </c>
      <c r="J373" s="216">
        <v>2006</v>
      </c>
      <c r="K373" s="213" t="s">
        <v>11</v>
      </c>
      <c r="L373" s="192">
        <f>IF(J373&gt;2010,1,IF(J373&gt;2006,0.3,4))</f>
        <v>4</v>
      </c>
      <c r="M373" s="237">
        <v>7</v>
      </c>
      <c r="N373" s="194">
        <v>6</v>
      </c>
      <c r="P373" s="217"/>
      <c r="R373" s="217"/>
    </row>
    <row r="374" spans="1:20" s="197" customFormat="1" x14ac:dyDescent="0.3">
      <c r="A374" s="189"/>
      <c r="B374" s="207">
        <v>20180003533</v>
      </c>
      <c r="C374" s="208">
        <v>8</v>
      </c>
      <c r="D374" s="189">
        <f>N374+P374+R374</f>
        <v>5</v>
      </c>
      <c r="E374" s="209" t="s">
        <v>623</v>
      </c>
      <c r="F374" s="210" t="s">
        <v>766</v>
      </c>
      <c r="G374" s="210" t="s">
        <v>683</v>
      </c>
      <c r="H374" s="190" t="s">
        <v>1</v>
      </c>
      <c r="I374" s="208" t="s">
        <v>12</v>
      </c>
      <c r="J374" s="211">
        <v>2010</v>
      </c>
      <c r="K374" s="209" t="s">
        <v>11</v>
      </c>
      <c r="L374" s="192">
        <f>IF(J374&gt;2010,1,IF(J374&gt;2006,0.3,4))</f>
        <v>0.3</v>
      </c>
      <c r="M374" s="237">
        <v>8</v>
      </c>
      <c r="N374" s="194">
        <v>5</v>
      </c>
      <c r="O374" s="195"/>
      <c r="P374" s="196"/>
      <c r="Q374" s="195"/>
      <c r="R374" s="196"/>
      <c r="S374" s="195"/>
      <c r="T374" s="195"/>
    </row>
    <row r="375" spans="1:20" s="197" customFormat="1" x14ac:dyDescent="0.3">
      <c r="A375" s="198">
        <v>1</v>
      </c>
      <c r="B375" s="212">
        <v>20110011584</v>
      </c>
      <c r="C375" s="208">
        <v>9</v>
      </c>
      <c r="D375" s="189">
        <f>N375+P375+R375</f>
        <v>4</v>
      </c>
      <c r="E375" s="213" t="s">
        <v>352</v>
      </c>
      <c r="F375" s="214" t="s">
        <v>351</v>
      </c>
      <c r="G375" s="214" t="s">
        <v>13</v>
      </c>
      <c r="H375" s="215" t="s">
        <v>1</v>
      </c>
      <c r="I375" s="277" t="s">
        <v>30</v>
      </c>
      <c r="J375" s="216">
        <v>2006</v>
      </c>
      <c r="K375" s="213" t="s">
        <v>11</v>
      </c>
      <c r="L375" s="192">
        <f>IF(J375&gt;2010,1,IF(J375&gt;2006,0.3,4))</f>
        <v>4</v>
      </c>
      <c r="M375" s="237" t="s">
        <v>922</v>
      </c>
      <c r="N375" s="194">
        <v>4</v>
      </c>
      <c r="P375" s="217"/>
      <c r="R375" s="217"/>
    </row>
    <row r="376" spans="1:20" s="197" customFormat="1" x14ac:dyDescent="0.3">
      <c r="A376" s="198">
        <v>1</v>
      </c>
      <c r="B376" s="199">
        <v>20190001943</v>
      </c>
      <c r="C376" s="208">
        <v>9</v>
      </c>
      <c r="D376" s="189">
        <f>N376+P376+R376</f>
        <v>4</v>
      </c>
      <c r="E376" s="200" t="s">
        <v>248</v>
      </c>
      <c r="F376" s="201" t="s">
        <v>265</v>
      </c>
      <c r="G376" s="202" t="s">
        <v>13</v>
      </c>
      <c r="H376" s="203" t="s">
        <v>1</v>
      </c>
      <c r="I376" s="278" t="s">
        <v>12</v>
      </c>
      <c r="J376" s="204">
        <v>2010</v>
      </c>
      <c r="K376" s="200" t="s">
        <v>11</v>
      </c>
      <c r="L376" s="192">
        <f>IF(J376&gt;2010,1,IF(J376&gt;2006,0.3,4))</f>
        <v>0.3</v>
      </c>
      <c r="M376" s="237" t="s">
        <v>922</v>
      </c>
      <c r="N376" s="194">
        <v>4</v>
      </c>
      <c r="O376" s="218"/>
      <c r="P376" s="198"/>
      <c r="Q376" s="218"/>
      <c r="R376" s="198"/>
      <c r="S376" s="218"/>
      <c r="T376" s="218"/>
    </row>
    <row r="377" spans="1:20" x14ac:dyDescent="0.3">
      <c r="A377" s="65"/>
      <c r="B377" s="67">
        <v>20160017351</v>
      </c>
      <c r="C377" s="163">
        <v>11</v>
      </c>
      <c r="D377" s="65">
        <f>N377+P377+R377</f>
        <v>3</v>
      </c>
      <c r="E377" s="61" t="s">
        <v>723</v>
      </c>
      <c r="F377" s="64" t="s">
        <v>722</v>
      </c>
      <c r="G377" s="64" t="s">
        <v>683</v>
      </c>
      <c r="H377" s="167" t="s">
        <v>1</v>
      </c>
      <c r="I377" s="163" t="s">
        <v>30</v>
      </c>
      <c r="J377" s="82">
        <v>2009</v>
      </c>
      <c r="K377" s="61" t="s">
        <v>11</v>
      </c>
      <c r="L377" s="141">
        <f>IF(J377&gt;2010,1,IF(J377&gt;2006,0.3,4))</f>
        <v>0.3</v>
      </c>
      <c r="M377" s="236" t="s">
        <v>917</v>
      </c>
      <c r="N377" s="155">
        <v>3</v>
      </c>
      <c r="O377" s="33"/>
      <c r="P377" s="146"/>
      <c r="Q377" s="33"/>
      <c r="R377" s="146"/>
      <c r="S377" s="195"/>
      <c r="T377" s="195"/>
    </row>
    <row r="378" spans="1:20" x14ac:dyDescent="0.3">
      <c r="A378" s="65"/>
      <c r="B378" s="67">
        <v>20180003496</v>
      </c>
      <c r="C378" s="163">
        <v>11</v>
      </c>
      <c r="D378" s="65">
        <f>N378+P378+R378</f>
        <v>3</v>
      </c>
      <c r="E378" s="61" t="s">
        <v>704</v>
      </c>
      <c r="F378" s="64" t="s">
        <v>703</v>
      </c>
      <c r="G378" s="64" t="s">
        <v>683</v>
      </c>
      <c r="H378" s="167" t="s">
        <v>1</v>
      </c>
      <c r="I378" s="163" t="s">
        <v>12</v>
      </c>
      <c r="J378" s="82">
        <v>2009</v>
      </c>
      <c r="K378" s="61" t="s">
        <v>11</v>
      </c>
      <c r="L378" s="141">
        <f>IF(J378&gt;2010,1,IF(J378&gt;2006,0.3,4))</f>
        <v>0.3</v>
      </c>
      <c r="M378" s="236" t="s">
        <v>917</v>
      </c>
      <c r="N378" s="155">
        <v>3</v>
      </c>
      <c r="O378" s="33"/>
      <c r="P378" s="146"/>
      <c r="Q378" s="33"/>
      <c r="R378" s="146"/>
      <c r="S378" s="195"/>
      <c r="T378" s="195"/>
    </row>
    <row r="379" spans="1:20" x14ac:dyDescent="0.3">
      <c r="A379" s="65"/>
      <c r="B379" s="67">
        <v>20180003544</v>
      </c>
      <c r="C379" s="163">
        <v>13</v>
      </c>
      <c r="D379" s="65">
        <f>N379+P379+R379</f>
        <v>2</v>
      </c>
      <c r="E379" s="61" t="s">
        <v>194</v>
      </c>
      <c r="F379" s="64" t="s">
        <v>798</v>
      </c>
      <c r="G379" s="64" t="s">
        <v>683</v>
      </c>
      <c r="H379" s="167" t="s">
        <v>1</v>
      </c>
      <c r="I379" s="163" t="s">
        <v>12</v>
      </c>
      <c r="J379" s="82">
        <v>2009</v>
      </c>
      <c r="K379" s="61" t="s">
        <v>11</v>
      </c>
      <c r="L379" s="141">
        <f>IF(J379&gt;2010,1,IF(J379&gt;2006,0.3,4))</f>
        <v>0.3</v>
      </c>
      <c r="M379" s="236" t="s">
        <v>918</v>
      </c>
      <c r="N379" s="155">
        <v>2</v>
      </c>
      <c r="O379" s="33"/>
      <c r="P379" s="146"/>
      <c r="Q379" s="33"/>
      <c r="R379" s="146"/>
      <c r="S379" s="195"/>
      <c r="T379" s="195"/>
    </row>
    <row r="380" spans="1:20" x14ac:dyDescent="0.3">
      <c r="A380" s="65"/>
      <c r="B380" s="160">
        <v>20180008618</v>
      </c>
      <c r="C380" s="163">
        <v>13</v>
      </c>
      <c r="D380" s="65">
        <f>N380+P380+R380</f>
        <v>2</v>
      </c>
      <c r="E380" s="80" t="s">
        <v>490</v>
      </c>
      <c r="F380" s="79" t="s">
        <v>489</v>
      </c>
      <c r="G380" s="64" t="s">
        <v>381</v>
      </c>
      <c r="H380" s="168" t="s">
        <v>1</v>
      </c>
      <c r="I380" s="173" t="s">
        <v>12</v>
      </c>
      <c r="J380" s="81">
        <v>2009</v>
      </c>
      <c r="K380" s="68" t="s">
        <v>11</v>
      </c>
      <c r="L380" s="141">
        <f>IF(J380&gt;2010,1,IF(J380&gt;2006,0.3,4))</f>
        <v>0.3</v>
      </c>
      <c r="M380" s="236" t="s">
        <v>918</v>
      </c>
      <c r="N380" s="155">
        <v>2</v>
      </c>
      <c r="O380" s="33"/>
      <c r="P380" s="146"/>
      <c r="Q380" s="33"/>
      <c r="R380" s="146"/>
      <c r="S380" s="195"/>
      <c r="T380" s="195"/>
    </row>
    <row r="381" spans="1:20" hidden="1" x14ac:dyDescent="0.3">
      <c r="A381" s="65"/>
      <c r="B381" s="160">
        <v>20160009826</v>
      </c>
      <c r="C381" s="163"/>
      <c r="D381" s="65">
        <f>N381+P381+R381</f>
        <v>0</v>
      </c>
      <c r="E381" s="80" t="s">
        <v>454</v>
      </c>
      <c r="F381" s="79" t="s">
        <v>453</v>
      </c>
      <c r="G381" s="64" t="s">
        <v>381</v>
      </c>
      <c r="H381" s="167" t="s">
        <v>1</v>
      </c>
      <c r="I381" s="71" t="s">
        <v>12</v>
      </c>
      <c r="J381" s="81">
        <v>2009</v>
      </c>
      <c r="K381" s="61" t="s">
        <v>11</v>
      </c>
      <c r="L381" s="141">
        <f>IF(J381&gt;2010,1,IF(J381&gt;2006,0.3,4))</f>
        <v>0.3</v>
      </c>
      <c r="M381" s="90"/>
      <c r="N381" s="155"/>
      <c r="O381" s="33"/>
      <c r="P381" s="146"/>
      <c r="Q381" s="33"/>
      <c r="R381" s="146"/>
      <c r="S381" s="195"/>
      <c r="T381" s="195"/>
    </row>
    <row r="382" spans="1:20" s="22" customFormat="1" hidden="1" x14ac:dyDescent="0.3">
      <c r="A382" s="65"/>
      <c r="B382" s="67">
        <v>20220087904</v>
      </c>
      <c r="C382" s="163"/>
      <c r="D382" s="65">
        <f>N382+P382+R382</f>
        <v>0</v>
      </c>
      <c r="E382" s="61" t="s">
        <v>780</v>
      </c>
      <c r="F382" s="64" t="s">
        <v>779</v>
      </c>
      <c r="G382" s="64" t="s">
        <v>683</v>
      </c>
      <c r="H382" s="167" t="s">
        <v>1</v>
      </c>
      <c r="I382" s="61" t="s">
        <v>12</v>
      </c>
      <c r="J382" s="82">
        <v>2009</v>
      </c>
      <c r="K382" s="61" t="s">
        <v>11</v>
      </c>
      <c r="L382" s="141">
        <f>IF(J382&gt;2010,1,IF(J382&gt;2006,0.3,4))</f>
        <v>0.3</v>
      </c>
      <c r="M382" s="90"/>
      <c r="N382" s="155"/>
      <c r="O382" s="33"/>
      <c r="P382" s="146"/>
      <c r="Q382" s="33"/>
      <c r="R382" s="146"/>
      <c r="S382" s="195"/>
      <c r="T382" s="195"/>
    </row>
    <row r="383" spans="1:20" s="22" customFormat="1" hidden="1" x14ac:dyDescent="0.3">
      <c r="A383" s="65"/>
      <c r="B383" s="67">
        <v>19970017818</v>
      </c>
      <c r="C383" s="164"/>
      <c r="D383" s="65">
        <f>N383+P383+R383</f>
        <v>0</v>
      </c>
      <c r="E383" s="61" t="s">
        <v>604</v>
      </c>
      <c r="F383" s="64" t="s">
        <v>719</v>
      </c>
      <c r="G383" s="64" t="s">
        <v>683</v>
      </c>
      <c r="H383" s="167" t="s">
        <v>1</v>
      </c>
      <c r="I383" s="61" t="s">
        <v>30</v>
      </c>
      <c r="J383" s="82">
        <v>1984</v>
      </c>
      <c r="K383" s="61" t="s">
        <v>11</v>
      </c>
      <c r="L383" s="141">
        <f>IF(J383&gt;2010,1,IF(J383&gt;2006,0.3,4))</f>
        <v>4</v>
      </c>
      <c r="M383" s="90"/>
      <c r="N383" s="155"/>
      <c r="O383" s="33"/>
      <c r="P383" s="146"/>
      <c r="Q383" s="33"/>
      <c r="R383" s="146"/>
      <c r="S383" s="195"/>
      <c r="T383" s="195"/>
    </row>
    <row r="384" spans="1:20" hidden="1" x14ac:dyDescent="0.3">
      <c r="A384" s="65"/>
      <c r="B384" s="67">
        <v>20160008764</v>
      </c>
      <c r="C384" s="163"/>
      <c r="D384" s="65">
        <f>N384+P384+R384</f>
        <v>0</v>
      </c>
      <c r="E384" s="61" t="s">
        <v>611</v>
      </c>
      <c r="F384" s="64" t="s">
        <v>610</v>
      </c>
      <c r="G384" s="64" t="s">
        <v>580</v>
      </c>
      <c r="H384" s="167" t="s">
        <v>1</v>
      </c>
      <c r="I384" s="61" t="s">
        <v>12</v>
      </c>
      <c r="J384" s="82">
        <v>2009</v>
      </c>
      <c r="K384" s="61" t="s">
        <v>11</v>
      </c>
      <c r="L384" s="141">
        <f>IF(J384&gt;2010,1,IF(J384&gt;2006,0.3,4))</f>
        <v>0.3</v>
      </c>
      <c r="M384" s="90"/>
      <c r="N384" s="155"/>
      <c r="O384" s="33"/>
      <c r="P384" s="146"/>
      <c r="Q384" s="33"/>
      <c r="R384" s="146"/>
      <c r="S384" s="195"/>
      <c r="T384" s="195"/>
    </row>
    <row r="385" spans="1:20" hidden="1" x14ac:dyDescent="0.3">
      <c r="A385" s="65"/>
      <c r="B385" s="160">
        <v>20170009363</v>
      </c>
      <c r="C385" s="164"/>
      <c r="D385" s="65">
        <f>N385+P385+R385</f>
        <v>0</v>
      </c>
      <c r="E385" s="80" t="s">
        <v>476</v>
      </c>
      <c r="F385" s="79" t="s">
        <v>475</v>
      </c>
      <c r="G385" s="64" t="s">
        <v>381</v>
      </c>
      <c r="H385" s="168" t="s">
        <v>1</v>
      </c>
      <c r="I385" s="71" t="s">
        <v>12</v>
      </c>
      <c r="J385" s="81">
        <v>2010</v>
      </c>
      <c r="K385" s="68" t="s">
        <v>11</v>
      </c>
      <c r="L385" s="141">
        <f>IF(J385&gt;2010,1,IF(J385&gt;2006,0.3,4))</f>
        <v>0.3</v>
      </c>
      <c r="M385" s="90"/>
      <c r="N385" s="155"/>
      <c r="O385" s="33"/>
      <c r="P385" s="146"/>
      <c r="Q385" s="33"/>
      <c r="R385" s="146"/>
      <c r="S385" s="195"/>
      <c r="T385" s="195"/>
    </row>
    <row r="386" spans="1:20" s="2" customFormat="1" hidden="1" x14ac:dyDescent="0.3">
      <c r="A386" s="78"/>
      <c r="B386" s="77">
        <v>20190003173</v>
      </c>
      <c r="C386" s="164"/>
      <c r="D386" s="65">
        <f>N386+P386+R386</f>
        <v>0</v>
      </c>
      <c r="E386" s="76" t="s">
        <v>411</v>
      </c>
      <c r="F386" s="75" t="s">
        <v>410</v>
      </c>
      <c r="G386" s="75" t="s">
        <v>381</v>
      </c>
      <c r="H386" s="168" t="s">
        <v>1</v>
      </c>
      <c r="I386" s="73" t="s">
        <v>12</v>
      </c>
      <c r="J386" s="74">
        <v>2010</v>
      </c>
      <c r="K386" s="68" t="s">
        <v>11</v>
      </c>
      <c r="L386" s="141">
        <f>IF(J386&gt;2010,1,IF(J386&gt;2006,0.3,4))</f>
        <v>0.3</v>
      </c>
      <c r="M386" s="90"/>
      <c r="N386" s="155"/>
      <c r="O386" s="33"/>
      <c r="P386" s="146"/>
      <c r="Q386" s="33"/>
      <c r="R386" s="146"/>
      <c r="S386" s="195"/>
      <c r="T386" s="195"/>
    </row>
    <row r="387" spans="1:20" s="2" customFormat="1" hidden="1" x14ac:dyDescent="0.3">
      <c r="A387" s="65"/>
      <c r="B387" s="67">
        <v>20180008621</v>
      </c>
      <c r="C387" s="163"/>
      <c r="D387" s="65">
        <f>N387+P387+R387</f>
        <v>0</v>
      </c>
      <c r="E387" s="61" t="s">
        <v>395</v>
      </c>
      <c r="F387" s="64" t="s">
        <v>394</v>
      </c>
      <c r="G387" s="64" t="s">
        <v>381</v>
      </c>
      <c r="H387" s="168" t="s">
        <v>1</v>
      </c>
      <c r="I387" s="61" t="s">
        <v>12</v>
      </c>
      <c r="J387" s="62">
        <v>2011</v>
      </c>
      <c r="K387" s="68" t="s">
        <v>11</v>
      </c>
      <c r="L387" s="141">
        <f>IF(J387&gt;2010,1,IF(J387&gt;2006,0.3,4))</f>
        <v>1</v>
      </c>
      <c r="M387" s="90"/>
      <c r="N387" s="155"/>
      <c r="O387" s="33"/>
      <c r="P387" s="146"/>
      <c r="Q387" s="33"/>
      <c r="R387" s="146"/>
      <c r="S387" s="195"/>
      <c r="T387" s="195"/>
    </row>
    <row r="388" spans="1:20" s="2" customFormat="1" hidden="1" x14ac:dyDescent="0.3">
      <c r="A388" s="7"/>
      <c r="B388" s="37"/>
      <c r="C388" s="34"/>
      <c r="D388" s="65">
        <f>N388+P388+R388</f>
        <v>0</v>
      </c>
      <c r="E388" s="34"/>
      <c r="F388" s="36" t="s">
        <v>298</v>
      </c>
      <c r="G388" s="29" t="s">
        <v>297</v>
      </c>
      <c r="H388" s="36" t="s">
        <v>1</v>
      </c>
      <c r="I388" s="34" t="s">
        <v>30</v>
      </c>
      <c r="J388" s="35">
        <v>1993</v>
      </c>
      <c r="K388" s="34" t="s">
        <v>11</v>
      </c>
      <c r="L388" s="141">
        <f>IF(J388&gt;2010,1,IF(J388&gt;2006,0.3,4))</f>
        <v>4</v>
      </c>
      <c r="M388" s="90"/>
      <c r="N388" s="155"/>
      <c r="O388" s="47"/>
      <c r="P388" s="150"/>
      <c r="Q388" s="47"/>
      <c r="R388" s="150"/>
      <c r="S388" s="226"/>
      <c r="T388" s="226"/>
    </row>
    <row r="389" spans="1:20" s="45" customFormat="1" hidden="1" x14ac:dyDescent="0.3">
      <c r="A389" s="7"/>
      <c r="B389" s="31">
        <v>20150011087</v>
      </c>
      <c r="C389" s="27"/>
      <c r="D389" s="65">
        <f>N389+P389+R389</f>
        <v>0</v>
      </c>
      <c r="E389" s="27" t="s">
        <v>284</v>
      </c>
      <c r="F389" s="19" t="s">
        <v>283</v>
      </c>
      <c r="G389" s="29" t="s">
        <v>13</v>
      </c>
      <c r="H389" s="19" t="s">
        <v>1</v>
      </c>
      <c r="I389" s="27" t="s">
        <v>12</v>
      </c>
      <c r="J389" s="26">
        <v>2009</v>
      </c>
      <c r="K389" s="27" t="s">
        <v>11</v>
      </c>
      <c r="L389" s="141">
        <f>IF(J389&gt;2010,1,IF(J389&gt;2006,0.3,4))</f>
        <v>0.3</v>
      </c>
      <c r="M389" s="90"/>
      <c r="N389" s="155"/>
      <c r="O389" s="1"/>
      <c r="P389" s="148"/>
      <c r="Q389" s="1"/>
      <c r="R389" s="148"/>
      <c r="S389" s="197"/>
      <c r="T389" s="197"/>
    </row>
    <row r="390" spans="1:20" s="2" customFormat="1" hidden="1" x14ac:dyDescent="0.3">
      <c r="A390" s="7"/>
      <c r="B390" s="31">
        <v>20180004006</v>
      </c>
      <c r="C390" s="27"/>
      <c r="D390" s="65">
        <f>N390+P390+R390</f>
        <v>0</v>
      </c>
      <c r="E390" s="27" t="s">
        <v>281</v>
      </c>
      <c r="F390" s="19" t="s">
        <v>280</v>
      </c>
      <c r="G390" s="29" t="s">
        <v>13</v>
      </c>
      <c r="H390" s="19" t="s">
        <v>1</v>
      </c>
      <c r="I390" s="27" t="s">
        <v>12</v>
      </c>
      <c r="J390" s="26">
        <v>2010</v>
      </c>
      <c r="K390" s="27" t="s">
        <v>11</v>
      </c>
      <c r="L390" s="141">
        <f>IF(J390&gt;2010,1,IF(J390&gt;2006,0.3,4))</f>
        <v>0.3</v>
      </c>
      <c r="M390" s="90"/>
      <c r="N390" s="155"/>
      <c r="P390" s="7"/>
      <c r="R390" s="7"/>
      <c r="S390" s="218"/>
      <c r="T390" s="218"/>
    </row>
    <row r="391" spans="1:20" hidden="1" x14ac:dyDescent="0.3">
      <c r="B391" s="31">
        <v>20150009731</v>
      </c>
      <c r="C391" s="27"/>
      <c r="D391" s="65">
        <f>N391+P391+R391</f>
        <v>0</v>
      </c>
      <c r="E391" s="27" t="s">
        <v>267</v>
      </c>
      <c r="F391" s="19" t="s">
        <v>266</v>
      </c>
      <c r="G391" s="29" t="s">
        <v>13</v>
      </c>
      <c r="H391" s="19" t="s">
        <v>1</v>
      </c>
      <c r="I391" s="27" t="s">
        <v>12</v>
      </c>
      <c r="J391" s="26">
        <v>2009</v>
      </c>
      <c r="K391" s="27" t="s">
        <v>11</v>
      </c>
      <c r="L391" s="141">
        <f>IF(J391&gt;2010,1,IF(J391&gt;2006,0.3,4))</f>
        <v>0.3</v>
      </c>
      <c r="M391" s="90"/>
      <c r="N391" s="155"/>
    </row>
    <row r="392" spans="1:20" hidden="1" x14ac:dyDescent="0.3">
      <c r="A392" s="43"/>
      <c r="B392" s="59">
        <v>20090003126</v>
      </c>
      <c r="C392" s="56"/>
      <c r="D392" s="65">
        <f>N392+P392+R392</f>
        <v>0</v>
      </c>
      <c r="E392" s="56" t="s">
        <v>196</v>
      </c>
      <c r="F392" s="58" t="s">
        <v>195</v>
      </c>
      <c r="G392" s="58" t="s">
        <v>13</v>
      </c>
      <c r="H392" s="58" t="s">
        <v>1</v>
      </c>
      <c r="I392" s="56" t="s">
        <v>30</v>
      </c>
      <c r="J392" s="57">
        <v>2003</v>
      </c>
      <c r="K392" s="56" t="s">
        <v>11</v>
      </c>
      <c r="L392" s="231">
        <f>IF(J392&gt;2010,1,IF(J392&gt;2006,0.3,4))</f>
        <v>4</v>
      </c>
      <c r="M392" s="232"/>
      <c r="N392" s="233"/>
      <c r="O392" s="38"/>
      <c r="P392" s="151"/>
      <c r="Q392" s="38"/>
      <c r="R392" s="151"/>
    </row>
    <row r="393" spans="1:20" s="2" customFormat="1" hidden="1" x14ac:dyDescent="0.3">
      <c r="A393" s="7"/>
      <c r="B393" s="31">
        <v>20170001524</v>
      </c>
      <c r="C393" s="27"/>
      <c r="D393" s="65">
        <f>N393+P393+R393</f>
        <v>0</v>
      </c>
      <c r="E393" s="27" t="s">
        <v>192</v>
      </c>
      <c r="F393" s="19" t="s">
        <v>191</v>
      </c>
      <c r="G393" s="29" t="s">
        <v>13</v>
      </c>
      <c r="H393" s="19" t="s">
        <v>1</v>
      </c>
      <c r="I393" s="27" t="s">
        <v>12</v>
      </c>
      <c r="J393" s="26">
        <v>2009</v>
      </c>
      <c r="K393" s="27" t="s">
        <v>11</v>
      </c>
      <c r="L393" s="141">
        <f>IF(J393&gt;2010,1,IF(J393&gt;2006,0.3,4))</f>
        <v>0.3</v>
      </c>
      <c r="M393" s="90"/>
      <c r="N393" s="155"/>
      <c r="O393" s="1"/>
      <c r="P393" s="148"/>
      <c r="Q393" s="1"/>
      <c r="R393" s="148"/>
      <c r="S393" s="197"/>
      <c r="T393" s="197"/>
    </row>
    <row r="394" spans="1:20" s="22" customFormat="1" hidden="1" x14ac:dyDescent="0.3">
      <c r="A394" s="7">
        <v>1</v>
      </c>
      <c r="B394" s="31">
        <v>20160007488</v>
      </c>
      <c r="C394" s="27"/>
      <c r="D394" s="65">
        <f>N394+P394+R394</f>
        <v>0</v>
      </c>
      <c r="E394" s="27" t="s">
        <v>178</v>
      </c>
      <c r="F394" s="19" t="s">
        <v>177</v>
      </c>
      <c r="G394" s="29" t="s">
        <v>13</v>
      </c>
      <c r="H394" s="19" t="s">
        <v>1</v>
      </c>
      <c r="I394" s="27" t="s">
        <v>12</v>
      </c>
      <c r="J394" s="26">
        <v>2009</v>
      </c>
      <c r="K394" s="27" t="s">
        <v>11</v>
      </c>
      <c r="L394" s="141">
        <f>IF(J394&gt;2010,1,IF(J394&gt;2006,0.3,4))</f>
        <v>0.3</v>
      </c>
      <c r="M394" s="90"/>
      <c r="N394" s="155"/>
      <c r="P394" s="149"/>
      <c r="R394" s="149"/>
      <c r="S394" s="227"/>
      <c r="T394" s="227"/>
    </row>
    <row r="395" spans="1:20" hidden="1" x14ac:dyDescent="0.3">
      <c r="B395" s="31">
        <v>20180002493</v>
      </c>
      <c r="C395" s="27"/>
      <c r="D395" s="65">
        <f>N395+P395+R395</f>
        <v>0</v>
      </c>
      <c r="E395" s="27" t="s">
        <v>15</v>
      </c>
      <c r="F395" s="19" t="s">
        <v>14</v>
      </c>
      <c r="G395" s="29" t="s">
        <v>13</v>
      </c>
      <c r="H395" s="19" t="s">
        <v>1</v>
      </c>
      <c r="I395" s="27" t="s">
        <v>12</v>
      </c>
      <c r="J395" s="26">
        <v>2010</v>
      </c>
      <c r="K395" s="27" t="s">
        <v>11</v>
      </c>
      <c r="L395" s="141">
        <f>IF(J395&gt;2010,1,IF(J395&gt;2006,0.3,4))</f>
        <v>0.3</v>
      </c>
      <c r="M395" s="90"/>
      <c r="N395" s="155"/>
    </row>
    <row r="396" spans="1:20" s="320" customFormat="1" x14ac:dyDescent="0.3">
      <c r="A396" s="308"/>
      <c r="B396" s="309">
        <v>20120004504</v>
      </c>
      <c r="C396" s="310">
        <v>1</v>
      </c>
      <c r="D396" s="311">
        <f>N396+P396+R396</f>
        <v>22</v>
      </c>
      <c r="E396" s="312" t="s">
        <v>147</v>
      </c>
      <c r="F396" s="313" t="s">
        <v>466</v>
      </c>
      <c r="G396" s="313" t="s">
        <v>381</v>
      </c>
      <c r="H396" s="314" t="s">
        <v>0</v>
      </c>
      <c r="I396" s="310" t="s">
        <v>12</v>
      </c>
      <c r="J396" s="315">
        <v>2004</v>
      </c>
      <c r="K396" s="191" t="s">
        <v>11</v>
      </c>
      <c r="L396" s="192">
        <f>IF(J396&gt;2010,1,IF(J396&gt;2006,0.3,4))</f>
        <v>4</v>
      </c>
      <c r="M396" s="316">
        <v>1</v>
      </c>
      <c r="N396" s="317">
        <v>22</v>
      </c>
      <c r="O396" s="318"/>
      <c r="P396" s="319"/>
      <c r="Q396" s="318"/>
      <c r="R396" s="319"/>
      <c r="S396" s="318"/>
      <c r="T396" s="318"/>
    </row>
    <row r="397" spans="1:20" s="272" customFormat="1" x14ac:dyDescent="0.3">
      <c r="A397" s="273">
        <v>1</v>
      </c>
      <c r="B397" s="295">
        <v>20140035690</v>
      </c>
      <c r="C397" s="252">
        <v>2</v>
      </c>
      <c r="D397" s="246">
        <f>N397+P397+R397</f>
        <v>18</v>
      </c>
      <c r="E397" s="254" t="s">
        <v>42</v>
      </c>
      <c r="F397" s="255" t="s">
        <v>41</v>
      </c>
      <c r="G397" s="256" t="s">
        <v>13</v>
      </c>
      <c r="H397" s="275" t="s">
        <v>0</v>
      </c>
      <c r="I397" s="252" t="s">
        <v>12</v>
      </c>
      <c r="J397" s="257">
        <v>2001</v>
      </c>
      <c r="K397" s="27" t="s">
        <v>11</v>
      </c>
      <c r="L397" s="141">
        <f>IF(J397&gt;2010,1,IF(J397&gt;2006,0.3,4))</f>
        <v>4</v>
      </c>
      <c r="M397" s="258">
        <v>2</v>
      </c>
      <c r="N397" s="259">
        <v>18</v>
      </c>
      <c r="O397" s="262"/>
      <c r="P397" s="263"/>
      <c r="Q397" s="262"/>
      <c r="R397" s="263"/>
      <c r="S397" s="264"/>
      <c r="T397" s="264"/>
    </row>
    <row r="398" spans="1:20" s="264" customFormat="1" x14ac:dyDescent="0.3">
      <c r="A398" s="296">
        <v>1</v>
      </c>
      <c r="B398" s="297">
        <v>20130017371</v>
      </c>
      <c r="C398" s="293">
        <v>3</v>
      </c>
      <c r="D398" s="294">
        <f>N398+P398+R398</f>
        <v>15</v>
      </c>
      <c r="E398" s="298" t="s">
        <v>252</v>
      </c>
      <c r="F398" s="299" t="s">
        <v>251</v>
      </c>
      <c r="G398" s="300" t="s">
        <v>13</v>
      </c>
      <c r="H398" s="301" t="s">
        <v>0</v>
      </c>
      <c r="I398" s="302" t="s">
        <v>12</v>
      </c>
      <c r="J398" s="303">
        <v>2007</v>
      </c>
      <c r="K398" s="200" t="s">
        <v>11</v>
      </c>
      <c r="L398" s="192">
        <f>IF(J398&gt;2010,1,IF(J398&gt;2006,0.3,4))</f>
        <v>0.3</v>
      </c>
      <c r="M398" s="304">
        <v>3</v>
      </c>
      <c r="N398" s="305">
        <v>15</v>
      </c>
      <c r="O398" s="306"/>
      <c r="P398" s="307"/>
      <c r="Q398" s="306"/>
      <c r="R398" s="307"/>
      <c r="S398" s="306"/>
      <c r="T398" s="306"/>
    </row>
    <row r="399" spans="1:20" x14ac:dyDescent="0.3">
      <c r="A399" s="65"/>
      <c r="B399" s="67">
        <v>20110017726</v>
      </c>
      <c r="C399" s="159">
        <v>4</v>
      </c>
      <c r="D399" s="65">
        <f>N399+P399+R399</f>
        <v>13</v>
      </c>
      <c r="E399" s="61">
        <v>829</v>
      </c>
      <c r="F399" s="64" t="s">
        <v>707</v>
      </c>
      <c r="G399" s="64" t="s">
        <v>683</v>
      </c>
      <c r="H399" s="167" t="s">
        <v>0</v>
      </c>
      <c r="I399" s="163" t="s">
        <v>12</v>
      </c>
      <c r="J399" s="82">
        <v>2005</v>
      </c>
      <c r="K399" s="61" t="s">
        <v>11</v>
      </c>
      <c r="L399" s="141">
        <f>IF(J399&gt;2010,1,IF(J399&gt;2006,0.3,4))</f>
        <v>4</v>
      </c>
      <c r="M399" s="236">
        <v>4</v>
      </c>
      <c r="N399" s="155">
        <v>13</v>
      </c>
      <c r="O399" s="33"/>
      <c r="P399" s="146"/>
      <c r="Q399" s="33"/>
      <c r="R399" s="146"/>
      <c r="S399" s="195"/>
      <c r="T399" s="195"/>
    </row>
    <row r="400" spans="1:20" s="22" customFormat="1" x14ac:dyDescent="0.3">
      <c r="A400" s="65"/>
      <c r="B400" s="67">
        <v>20160019575</v>
      </c>
      <c r="C400" s="164">
        <v>5</v>
      </c>
      <c r="D400" s="65">
        <f>N400+P400+R400</f>
        <v>12</v>
      </c>
      <c r="E400" s="61" t="s">
        <v>660</v>
      </c>
      <c r="F400" s="64" t="s">
        <v>835</v>
      </c>
      <c r="G400" s="64" t="s">
        <v>683</v>
      </c>
      <c r="H400" s="167" t="s">
        <v>0</v>
      </c>
      <c r="I400" s="163" t="s">
        <v>12</v>
      </c>
      <c r="J400" s="82">
        <v>2008</v>
      </c>
      <c r="K400" s="61" t="s">
        <v>11</v>
      </c>
      <c r="L400" s="141">
        <f>IF(J400&gt;2010,1,IF(J400&gt;2006,0.3,4))</f>
        <v>0.3</v>
      </c>
      <c r="M400" s="236">
        <v>5</v>
      </c>
      <c r="N400" s="155">
        <v>12</v>
      </c>
      <c r="O400" s="33"/>
      <c r="P400" s="146"/>
      <c r="Q400" s="33"/>
      <c r="R400" s="146"/>
      <c r="S400" s="195"/>
      <c r="T400" s="195"/>
    </row>
    <row r="401" spans="1:20" x14ac:dyDescent="0.3">
      <c r="A401" s="7">
        <v>1</v>
      </c>
      <c r="B401" s="31">
        <v>19970050874</v>
      </c>
      <c r="C401" s="159">
        <v>6</v>
      </c>
      <c r="D401" s="65">
        <f>N401+P401+R401</f>
        <v>11</v>
      </c>
      <c r="E401" s="27" t="s">
        <v>250</v>
      </c>
      <c r="F401" s="19" t="s">
        <v>249</v>
      </c>
      <c r="G401" s="29" t="s">
        <v>13</v>
      </c>
      <c r="H401" s="174" t="s">
        <v>0</v>
      </c>
      <c r="I401" s="159" t="s">
        <v>12</v>
      </c>
      <c r="J401" s="26">
        <v>1980</v>
      </c>
      <c r="K401" s="27" t="s">
        <v>11</v>
      </c>
      <c r="L401" s="141">
        <f>IF(J401&gt;2010,1,IF(J401&gt;2006,0.3,4))</f>
        <v>4</v>
      </c>
      <c r="M401" s="236">
        <v>6</v>
      </c>
      <c r="N401" s="155">
        <v>11</v>
      </c>
    </row>
    <row r="402" spans="1:20" s="2" customFormat="1" x14ac:dyDescent="0.3">
      <c r="A402" s="65"/>
      <c r="B402" s="160">
        <v>20170011496</v>
      </c>
      <c r="C402" s="164">
        <v>7</v>
      </c>
      <c r="D402" s="65">
        <f>N402+P402+R402</f>
        <v>10</v>
      </c>
      <c r="E402" s="80" t="s">
        <v>468</v>
      </c>
      <c r="F402" s="79" t="s">
        <v>467</v>
      </c>
      <c r="G402" s="64" t="s">
        <v>381</v>
      </c>
      <c r="H402" s="167" t="s">
        <v>0</v>
      </c>
      <c r="I402" s="173" t="s">
        <v>12</v>
      </c>
      <c r="J402" s="81">
        <v>2007</v>
      </c>
      <c r="K402" s="61" t="s">
        <v>11</v>
      </c>
      <c r="L402" s="141">
        <f>IF(J402&gt;2010,1,IF(J402&gt;2006,0.3,4))</f>
        <v>0.3</v>
      </c>
      <c r="M402" s="236">
        <v>7</v>
      </c>
      <c r="N402" s="155">
        <v>10</v>
      </c>
      <c r="O402" s="33"/>
      <c r="P402" s="146"/>
      <c r="Q402" s="33"/>
      <c r="R402" s="146"/>
      <c r="S402" s="195"/>
      <c r="T402" s="195"/>
    </row>
    <row r="403" spans="1:20" x14ac:dyDescent="0.3">
      <c r="A403" s="65"/>
      <c r="B403" s="67">
        <v>20190001991</v>
      </c>
      <c r="C403" s="159">
        <v>8</v>
      </c>
      <c r="D403" s="65">
        <f>N403+P403+R403</f>
        <v>9</v>
      </c>
      <c r="E403" s="61" t="s">
        <v>223</v>
      </c>
      <c r="F403" s="64" t="s">
        <v>805</v>
      </c>
      <c r="G403" s="64" t="s">
        <v>683</v>
      </c>
      <c r="H403" s="167" t="s">
        <v>0</v>
      </c>
      <c r="I403" s="163" t="s">
        <v>12</v>
      </c>
      <c r="J403" s="82">
        <v>2006</v>
      </c>
      <c r="K403" s="61" t="s">
        <v>11</v>
      </c>
      <c r="L403" s="141">
        <f>IF(J403&gt;2010,1,IF(J403&gt;2006,0.3,4))</f>
        <v>4</v>
      </c>
      <c r="M403" s="236">
        <v>8</v>
      </c>
      <c r="N403" s="155">
        <v>9</v>
      </c>
      <c r="O403" s="33"/>
      <c r="P403" s="146"/>
      <c r="Q403" s="33"/>
      <c r="R403" s="146"/>
      <c r="S403" s="195"/>
      <c r="T403" s="195"/>
    </row>
    <row r="404" spans="1:20" x14ac:dyDescent="0.3">
      <c r="A404" s="65"/>
      <c r="B404" s="67">
        <v>20060000955</v>
      </c>
      <c r="C404" s="164">
        <v>9</v>
      </c>
      <c r="D404" s="65">
        <f>N404+P404+R404</f>
        <v>8</v>
      </c>
      <c r="E404" s="61" t="s">
        <v>824</v>
      </c>
      <c r="F404" s="64" t="s">
        <v>823</v>
      </c>
      <c r="G404" s="64" t="s">
        <v>683</v>
      </c>
      <c r="H404" s="167" t="s">
        <v>0</v>
      </c>
      <c r="I404" s="163" t="s">
        <v>12</v>
      </c>
      <c r="J404" s="82">
        <v>2000</v>
      </c>
      <c r="K404" s="61" t="s">
        <v>11</v>
      </c>
      <c r="L404" s="141">
        <f>IF(J404&gt;2010,1,IF(J404&gt;2006,0.3,4))</f>
        <v>4</v>
      </c>
      <c r="M404" s="236" t="s">
        <v>919</v>
      </c>
      <c r="N404" s="155">
        <v>8</v>
      </c>
      <c r="O404" s="33"/>
      <c r="P404" s="146"/>
      <c r="Q404" s="33"/>
      <c r="R404" s="146"/>
      <c r="S404" s="195"/>
      <c r="T404" s="195"/>
    </row>
    <row r="405" spans="1:20" x14ac:dyDescent="0.3">
      <c r="A405" s="65"/>
      <c r="B405" s="67">
        <v>19980015450</v>
      </c>
      <c r="C405" s="159">
        <v>9</v>
      </c>
      <c r="D405" s="65">
        <f>N405+P405+R405</f>
        <v>8</v>
      </c>
      <c r="E405" s="61" t="s">
        <v>786</v>
      </c>
      <c r="F405" s="64" t="s">
        <v>785</v>
      </c>
      <c r="G405" s="64" t="s">
        <v>683</v>
      </c>
      <c r="H405" s="167" t="s">
        <v>0</v>
      </c>
      <c r="I405" s="163" t="s">
        <v>12</v>
      </c>
      <c r="J405" s="82">
        <v>1986</v>
      </c>
      <c r="K405" s="61" t="s">
        <v>11</v>
      </c>
      <c r="L405" s="141">
        <f>IF(J405&gt;2010,1,IF(J405&gt;2006,0.3,4))</f>
        <v>4</v>
      </c>
      <c r="M405" s="236" t="s">
        <v>919</v>
      </c>
      <c r="N405" s="155">
        <v>8</v>
      </c>
      <c r="O405" s="33"/>
      <c r="P405" s="146"/>
      <c r="Q405" s="33"/>
      <c r="R405" s="146"/>
      <c r="S405" s="195"/>
      <c r="T405" s="195"/>
    </row>
    <row r="406" spans="1:20" s="2" customFormat="1" x14ac:dyDescent="0.3">
      <c r="A406" s="65"/>
      <c r="B406" s="67">
        <v>19970051576</v>
      </c>
      <c r="C406" s="164">
        <v>11</v>
      </c>
      <c r="D406" s="65">
        <f>N406+P406+R406</f>
        <v>7</v>
      </c>
      <c r="E406" s="61" t="s">
        <v>638</v>
      </c>
      <c r="F406" s="64" t="s">
        <v>637</v>
      </c>
      <c r="G406" s="64" t="s">
        <v>580</v>
      </c>
      <c r="H406" s="167" t="s">
        <v>0</v>
      </c>
      <c r="I406" s="163" t="s">
        <v>12</v>
      </c>
      <c r="J406" s="82">
        <v>1971</v>
      </c>
      <c r="K406" s="61" t="s">
        <v>11</v>
      </c>
      <c r="L406" s="141">
        <f>IF(J406&gt;2010,1,IF(J406&gt;2006,0.3,4))</f>
        <v>4</v>
      </c>
      <c r="M406" s="236" t="s">
        <v>921</v>
      </c>
      <c r="N406" s="155">
        <v>7</v>
      </c>
      <c r="O406" s="33"/>
      <c r="P406" s="146"/>
      <c r="Q406" s="33"/>
      <c r="R406" s="146"/>
      <c r="S406" s="195"/>
      <c r="T406" s="195"/>
    </row>
    <row r="407" spans="1:20" x14ac:dyDescent="0.3">
      <c r="A407" s="7">
        <v>1</v>
      </c>
      <c r="B407" s="31">
        <v>20130025748</v>
      </c>
      <c r="C407" s="159">
        <v>11</v>
      </c>
      <c r="D407" s="65">
        <f>N407+P407+R407</f>
        <v>7</v>
      </c>
      <c r="E407" s="27" t="s">
        <v>19</v>
      </c>
      <c r="F407" s="19" t="s">
        <v>18</v>
      </c>
      <c r="G407" s="29" t="s">
        <v>13</v>
      </c>
      <c r="H407" s="174" t="s">
        <v>0</v>
      </c>
      <c r="I407" s="159" t="s">
        <v>12</v>
      </c>
      <c r="J407" s="26">
        <v>2007</v>
      </c>
      <c r="K407" s="27" t="s">
        <v>11</v>
      </c>
      <c r="L407" s="141">
        <f>IF(J407&gt;2010,1,IF(J407&gt;2006,0.3,4))</f>
        <v>0.3</v>
      </c>
      <c r="M407" s="236" t="s">
        <v>921</v>
      </c>
      <c r="N407" s="155">
        <v>7</v>
      </c>
    </row>
    <row r="408" spans="1:20" x14ac:dyDescent="0.3">
      <c r="A408" s="65"/>
      <c r="B408" s="67">
        <v>20160011658</v>
      </c>
      <c r="C408" s="164">
        <v>13</v>
      </c>
      <c r="D408" s="65">
        <f>N408+P408+R408</f>
        <v>6</v>
      </c>
      <c r="E408" s="61" t="s">
        <v>742</v>
      </c>
      <c r="F408" s="64" t="s">
        <v>741</v>
      </c>
      <c r="G408" s="64" t="s">
        <v>683</v>
      </c>
      <c r="H408" s="167" t="s">
        <v>0</v>
      </c>
      <c r="I408" s="163" t="s">
        <v>12</v>
      </c>
      <c r="J408" s="82">
        <v>2006</v>
      </c>
      <c r="K408" s="61" t="s">
        <v>11</v>
      </c>
      <c r="L408" s="141">
        <f>IF(J408&gt;2010,1,IF(J408&gt;2006,0.3,4))</f>
        <v>4</v>
      </c>
      <c r="M408" s="236" t="s">
        <v>923</v>
      </c>
      <c r="N408" s="155">
        <v>6</v>
      </c>
      <c r="O408" s="33"/>
      <c r="P408" s="146"/>
      <c r="Q408" s="33"/>
      <c r="R408" s="146"/>
      <c r="S408" s="195"/>
      <c r="T408" s="195"/>
    </row>
    <row r="409" spans="1:20" x14ac:dyDescent="0.3">
      <c r="A409" s="65"/>
      <c r="B409" s="160">
        <v>20200028439</v>
      </c>
      <c r="C409" s="159">
        <v>13</v>
      </c>
      <c r="D409" s="65">
        <f>N409+P409+R409</f>
        <v>6</v>
      </c>
      <c r="E409" s="80" t="s">
        <v>465</v>
      </c>
      <c r="F409" s="79" t="s">
        <v>464</v>
      </c>
      <c r="G409" s="64" t="s">
        <v>381</v>
      </c>
      <c r="H409" s="167" t="s">
        <v>0</v>
      </c>
      <c r="I409" s="173" t="s">
        <v>12</v>
      </c>
      <c r="J409" s="62">
        <v>2007</v>
      </c>
      <c r="K409" s="61" t="s">
        <v>11</v>
      </c>
      <c r="L409" s="141">
        <f>IF(J409&gt;2010,1,IF(J409&gt;2006,0.3,4))</f>
        <v>0.3</v>
      </c>
      <c r="M409" s="236" t="s">
        <v>923</v>
      </c>
      <c r="N409" s="155">
        <v>6</v>
      </c>
      <c r="O409" s="33"/>
      <c r="P409" s="146"/>
      <c r="Q409" s="33"/>
      <c r="R409" s="146"/>
      <c r="S409" s="195"/>
      <c r="T409" s="195"/>
    </row>
    <row r="410" spans="1:20" x14ac:dyDescent="0.3">
      <c r="A410" s="88"/>
      <c r="B410" s="89">
        <v>20030001930</v>
      </c>
      <c r="C410" s="164">
        <v>15</v>
      </c>
      <c r="D410" s="65">
        <f>N410+P410+R410</f>
        <v>5</v>
      </c>
      <c r="E410" s="68" t="s">
        <v>628</v>
      </c>
      <c r="F410" s="86" t="s">
        <v>627</v>
      </c>
      <c r="G410" s="86" t="s">
        <v>626</v>
      </c>
      <c r="H410" s="168" t="s">
        <v>0</v>
      </c>
      <c r="I410" s="184" t="s">
        <v>12</v>
      </c>
      <c r="J410" s="87">
        <v>1989</v>
      </c>
      <c r="K410" s="68" t="s">
        <v>11</v>
      </c>
      <c r="L410" s="141">
        <f>IF(J410&gt;2010,1,IF(J410&gt;2006,0.3,4))</f>
        <v>4</v>
      </c>
      <c r="M410" s="236" t="s">
        <v>920</v>
      </c>
      <c r="N410" s="155">
        <v>5</v>
      </c>
      <c r="O410" s="86"/>
      <c r="P410" s="147"/>
      <c r="Q410" s="86"/>
      <c r="R410" s="147"/>
      <c r="S410" s="229"/>
      <c r="T410" s="229"/>
    </row>
    <row r="411" spans="1:20" x14ac:dyDescent="0.3">
      <c r="B411" s="31">
        <v>20150009711</v>
      </c>
      <c r="C411" s="159">
        <v>15</v>
      </c>
      <c r="D411" s="65">
        <f>N411+P411+R411</f>
        <v>5</v>
      </c>
      <c r="E411" s="27" t="s">
        <v>314</v>
      </c>
      <c r="F411" s="19" t="s">
        <v>313</v>
      </c>
      <c r="G411" s="29" t="s">
        <v>13</v>
      </c>
      <c r="H411" s="174" t="s">
        <v>0</v>
      </c>
      <c r="I411" s="159" t="s">
        <v>12</v>
      </c>
      <c r="J411" s="26">
        <v>2007</v>
      </c>
      <c r="K411" s="27" t="s">
        <v>11</v>
      </c>
      <c r="L411" s="141">
        <f>IF(J411&gt;2010,1,IF(J411&gt;2006,0.3,4))</f>
        <v>0.3</v>
      </c>
      <c r="M411" s="236" t="s">
        <v>920</v>
      </c>
      <c r="N411" s="155">
        <v>5</v>
      </c>
    </row>
    <row r="412" spans="1:20" s="2" customFormat="1" x14ac:dyDescent="0.3">
      <c r="A412" s="65"/>
      <c r="B412" s="67">
        <v>20150002631</v>
      </c>
      <c r="C412" s="164">
        <v>17</v>
      </c>
      <c r="D412" s="65">
        <f>N412+P412+R412</f>
        <v>4</v>
      </c>
      <c r="E412" s="61" t="s">
        <v>691</v>
      </c>
      <c r="F412" s="64" t="s">
        <v>690</v>
      </c>
      <c r="G412" s="64" t="s">
        <v>683</v>
      </c>
      <c r="H412" s="167" t="s">
        <v>0</v>
      </c>
      <c r="I412" s="163" t="s">
        <v>12</v>
      </c>
      <c r="J412" s="82">
        <v>2008</v>
      </c>
      <c r="K412" s="61" t="s">
        <v>11</v>
      </c>
      <c r="L412" s="141">
        <f>IF(J412&gt;2010,1,IF(J412&gt;2006,0.3,4))</f>
        <v>0.3</v>
      </c>
      <c r="M412" s="236" t="s">
        <v>922</v>
      </c>
      <c r="N412" s="155">
        <v>4</v>
      </c>
      <c r="O412" s="33"/>
      <c r="P412" s="146"/>
      <c r="Q412" s="33"/>
      <c r="R412" s="146"/>
      <c r="S412" s="195"/>
      <c r="T412" s="195"/>
    </row>
    <row r="413" spans="1:20" x14ac:dyDescent="0.3">
      <c r="A413" s="65"/>
      <c r="B413" s="67">
        <v>20140034549</v>
      </c>
      <c r="C413" s="159">
        <v>17</v>
      </c>
      <c r="D413" s="65">
        <f>N413+P413+R413</f>
        <v>4</v>
      </c>
      <c r="E413" s="61" t="s">
        <v>653</v>
      </c>
      <c r="F413" s="64" t="s">
        <v>652</v>
      </c>
      <c r="G413" s="64" t="s">
        <v>580</v>
      </c>
      <c r="H413" s="167" t="s">
        <v>0</v>
      </c>
      <c r="I413" s="163" t="s">
        <v>12</v>
      </c>
      <c r="J413" s="82">
        <v>2006</v>
      </c>
      <c r="K413" s="61" t="s">
        <v>11</v>
      </c>
      <c r="L413" s="141">
        <f>IF(J413&gt;2010,1,IF(J413&gt;2006,0.3,4))</f>
        <v>4</v>
      </c>
      <c r="M413" s="236" t="s">
        <v>922</v>
      </c>
      <c r="N413" s="155">
        <v>4</v>
      </c>
      <c r="O413" s="33"/>
      <c r="P413" s="146"/>
      <c r="Q413" s="33"/>
      <c r="R413" s="146"/>
      <c r="S413" s="195"/>
      <c r="T413" s="195"/>
    </row>
    <row r="414" spans="1:20" s="48" customFormat="1" x14ac:dyDescent="0.3">
      <c r="A414" s="65"/>
      <c r="B414" s="67">
        <v>20160008656</v>
      </c>
      <c r="C414" s="164">
        <v>17</v>
      </c>
      <c r="D414" s="65">
        <f>N414+P414+R414</f>
        <v>4</v>
      </c>
      <c r="E414" s="61" t="s">
        <v>635</v>
      </c>
      <c r="F414" s="64" t="s">
        <v>634</v>
      </c>
      <c r="G414" s="64" t="s">
        <v>580</v>
      </c>
      <c r="H414" s="167" t="s">
        <v>0</v>
      </c>
      <c r="I414" s="163" t="s">
        <v>12</v>
      </c>
      <c r="J414" s="82">
        <v>2008</v>
      </c>
      <c r="K414" s="61" t="s">
        <v>11</v>
      </c>
      <c r="L414" s="141">
        <f>IF(J414&gt;2010,1,IF(J414&gt;2006,0.3,4))</f>
        <v>0.3</v>
      </c>
      <c r="M414" s="236" t="s">
        <v>922</v>
      </c>
      <c r="N414" s="155">
        <v>4</v>
      </c>
      <c r="O414" s="33"/>
      <c r="P414" s="146"/>
      <c r="Q414" s="33"/>
      <c r="R414" s="146"/>
      <c r="S414" s="195"/>
      <c r="T414" s="195"/>
    </row>
    <row r="415" spans="1:20" x14ac:dyDescent="0.3">
      <c r="A415" s="7">
        <v>1</v>
      </c>
      <c r="B415" s="31">
        <v>20000012690</v>
      </c>
      <c r="C415" s="159">
        <v>17</v>
      </c>
      <c r="D415" s="65">
        <f>N415+P415+R415</f>
        <v>4</v>
      </c>
      <c r="E415" s="27" t="s">
        <v>350</v>
      </c>
      <c r="F415" s="19" t="s">
        <v>349</v>
      </c>
      <c r="G415" s="29" t="s">
        <v>13</v>
      </c>
      <c r="H415" s="175" t="s">
        <v>0</v>
      </c>
      <c r="I415" s="159" t="s">
        <v>12</v>
      </c>
      <c r="J415" s="26">
        <v>1971</v>
      </c>
      <c r="K415" s="25" t="s">
        <v>11</v>
      </c>
      <c r="L415" s="141">
        <f>IF(J415&gt;2010,1,IF(J415&gt;2006,0.3,4))</f>
        <v>4</v>
      </c>
      <c r="M415" s="236" t="s">
        <v>922</v>
      </c>
      <c r="N415" s="155">
        <v>4</v>
      </c>
    </row>
    <row r="416" spans="1:20" x14ac:dyDescent="0.3">
      <c r="A416" s="65"/>
      <c r="B416" s="67">
        <v>20150012584</v>
      </c>
      <c r="C416" s="164">
        <v>21</v>
      </c>
      <c r="D416" s="65">
        <f>N416+P416+R416</f>
        <v>3</v>
      </c>
      <c r="E416" s="61" t="s">
        <v>753</v>
      </c>
      <c r="F416" s="64" t="s">
        <v>752</v>
      </c>
      <c r="G416" s="64" t="s">
        <v>683</v>
      </c>
      <c r="H416" s="167" t="s">
        <v>0</v>
      </c>
      <c r="I416" s="163" t="s">
        <v>12</v>
      </c>
      <c r="J416" s="82">
        <v>2008</v>
      </c>
      <c r="K416" s="61" t="s">
        <v>11</v>
      </c>
      <c r="L416" s="141">
        <f>IF(J416&gt;2010,1,IF(J416&gt;2006,0.3,4))</f>
        <v>0.3</v>
      </c>
      <c r="M416" s="236" t="s">
        <v>917</v>
      </c>
      <c r="N416" s="155">
        <v>3</v>
      </c>
      <c r="O416" s="33"/>
      <c r="P416" s="146"/>
      <c r="Q416" s="33"/>
      <c r="R416" s="146"/>
      <c r="S416" s="195"/>
      <c r="T416" s="195"/>
    </row>
    <row r="417" spans="1:20" s="2" customFormat="1" x14ac:dyDescent="0.3">
      <c r="A417" s="65"/>
      <c r="B417" s="67">
        <v>20160008654</v>
      </c>
      <c r="C417" s="159">
        <v>21</v>
      </c>
      <c r="D417" s="65">
        <f>N417+P417+R417</f>
        <v>3</v>
      </c>
      <c r="E417" s="61" t="s">
        <v>174</v>
      </c>
      <c r="F417" s="64" t="s">
        <v>636</v>
      </c>
      <c r="G417" s="64" t="s">
        <v>580</v>
      </c>
      <c r="H417" s="167" t="s">
        <v>0</v>
      </c>
      <c r="I417" s="163" t="s">
        <v>12</v>
      </c>
      <c r="J417" s="82">
        <v>2006</v>
      </c>
      <c r="K417" s="61" t="s">
        <v>11</v>
      </c>
      <c r="L417" s="141">
        <f>IF(J417&gt;2010,1,IF(J417&gt;2006,0.3,4))</f>
        <v>4</v>
      </c>
      <c r="M417" s="236" t="s">
        <v>917</v>
      </c>
      <c r="N417" s="155">
        <v>3</v>
      </c>
      <c r="O417" s="33"/>
      <c r="P417" s="146"/>
      <c r="Q417" s="33"/>
      <c r="R417" s="146"/>
      <c r="S417" s="195"/>
      <c r="T417" s="195"/>
    </row>
    <row r="418" spans="1:20" x14ac:dyDescent="0.3">
      <c r="A418" s="65"/>
      <c r="B418" s="160">
        <v>20080011443</v>
      </c>
      <c r="C418" s="164">
        <v>21</v>
      </c>
      <c r="D418" s="65">
        <f>N418+P418+R418</f>
        <v>3</v>
      </c>
      <c r="E418" s="80" t="s">
        <v>106</v>
      </c>
      <c r="F418" s="79" t="s">
        <v>452</v>
      </c>
      <c r="G418" s="64" t="s">
        <v>381</v>
      </c>
      <c r="H418" s="167" t="s">
        <v>0</v>
      </c>
      <c r="I418" s="173" t="s">
        <v>12</v>
      </c>
      <c r="J418" s="81">
        <v>1996</v>
      </c>
      <c r="K418" s="61" t="s">
        <v>11</v>
      </c>
      <c r="L418" s="141">
        <f>IF(J418&gt;2010,1,IF(J418&gt;2006,0.3,4))</f>
        <v>4</v>
      </c>
      <c r="M418" s="236" t="s">
        <v>917</v>
      </c>
      <c r="N418" s="155">
        <v>3</v>
      </c>
      <c r="O418" s="33"/>
      <c r="P418" s="146"/>
      <c r="Q418" s="33"/>
      <c r="R418" s="146"/>
      <c r="S418" s="195"/>
      <c r="T418" s="195"/>
    </row>
    <row r="419" spans="1:20" x14ac:dyDescent="0.3">
      <c r="B419" s="31">
        <v>20100016378</v>
      </c>
      <c r="C419" s="159">
        <v>21</v>
      </c>
      <c r="D419" s="65">
        <f>N419+P419+R419</f>
        <v>3</v>
      </c>
      <c r="E419" s="27" t="s">
        <v>227</v>
      </c>
      <c r="F419" s="19" t="s">
        <v>226</v>
      </c>
      <c r="G419" s="29" t="s">
        <v>13</v>
      </c>
      <c r="H419" s="175" t="s">
        <v>0</v>
      </c>
      <c r="I419" s="159" t="s">
        <v>12</v>
      </c>
      <c r="J419" s="26">
        <v>1977</v>
      </c>
      <c r="K419" s="25" t="s">
        <v>11</v>
      </c>
      <c r="L419" s="141">
        <f>IF(J419&gt;2010,1,IF(J419&gt;2006,0.3,4))</f>
        <v>4</v>
      </c>
      <c r="M419" s="236" t="s">
        <v>917</v>
      </c>
      <c r="N419" s="155">
        <v>3</v>
      </c>
    </row>
    <row r="420" spans="1:20" s="2" customFormat="1" x14ac:dyDescent="0.3">
      <c r="A420" s="65"/>
      <c r="B420" s="67">
        <v>20130018830</v>
      </c>
      <c r="C420" s="164">
        <v>25</v>
      </c>
      <c r="D420" s="65">
        <f>N420+P420+R420</f>
        <v>2</v>
      </c>
      <c r="E420" s="61" t="s">
        <v>709</v>
      </c>
      <c r="F420" s="64" t="s">
        <v>708</v>
      </c>
      <c r="G420" s="64" t="s">
        <v>683</v>
      </c>
      <c r="H420" s="167" t="s">
        <v>0</v>
      </c>
      <c r="I420" s="163" t="s">
        <v>12</v>
      </c>
      <c r="J420" s="82">
        <v>2008</v>
      </c>
      <c r="K420" s="61" t="s">
        <v>11</v>
      </c>
      <c r="L420" s="141">
        <f>IF(J420&gt;2010,1,IF(J420&gt;2006,0.3,4))</f>
        <v>0.3</v>
      </c>
      <c r="M420" s="236" t="s">
        <v>918</v>
      </c>
      <c r="N420" s="155">
        <v>2</v>
      </c>
      <c r="O420" s="33"/>
      <c r="P420" s="146"/>
      <c r="Q420" s="33"/>
      <c r="R420" s="146"/>
      <c r="S420" s="195"/>
      <c r="T420" s="195"/>
    </row>
    <row r="421" spans="1:20" x14ac:dyDescent="0.3">
      <c r="A421" s="65"/>
      <c r="B421" s="67">
        <v>20130013561</v>
      </c>
      <c r="C421" s="159">
        <v>25</v>
      </c>
      <c r="D421" s="65">
        <f>N421+P421+R421</f>
        <v>2</v>
      </c>
      <c r="E421" s="61" t="s">
        <v>531</v>
      </c>
      <c r="F421" s="64" t="s">
        <v>658</v>
      </c>
      <c r="G421" s="64" t="s">
        <v>580</v>
      </c>
      <c r="H421" s="167" t="s">
        <v>0</v>
      </c>
      <c r="I421" s="163" t="s">
        <v>12</v>
      </c>
      <c r="J421" s="82">
        <v>2005</v>
      </c>
      <c r="K421" s="61" t="s">
        <v>11</v>
      </c>
      <c r="L421" s="141">
        <f>IF(J421&gt;2010,1,IF(J421&gt;2006,0.3,4))</f>
        <v>4</v>
      </c>
      <c r="M421" s="236" t="s">
        <v>918</v>
      </c>
      <c r="N421" s="155">
        <v>2</v>
      </c>
      <c r="O421" s="33"/>
      <c r="P421" s="146"/>
      <c r="Q421" s="33"/>
      <c r="R421" s="146"/>
      <c r="S421" s="195"/>
      <c r="T421" s="195"/>
    </row>
    <row r="422" spans="1:20" s="47" customFormat="1" x14ac:dyDescent="0.3">
      <c r="A422" s="7">
        <v>1</v>
      </c>
      <c r="B422" s="31">
        <v>20200029551</v>
      </c>
      <c r="C422" s="164">
        <v>27</v>
      </c>
      <c r="D422" s="65">
        <f>N422+P422+R422</f>
        <v>1</v>
      </c>
      <c r="E422" s="27" t="s">
        <v>156</v>
      </c>
      <c r="F422" s="19" t="s">
        <v>155</v>
      </c>
      <c r="G422" s="29" t="s">
        <v>13</v>
      </c>
      <c r="H422" s="174" t="s">
        <v>0</v>
      </c>
      <c r="I422" s="159" t="s">
        <v>12</v>
      </c>
      <c r="J422" s="26">
        <v>2005</v>
      </c>
      <c r="K422" s="27" t="s">
        <v>11</v>
      </c>
      <c r="L422" s="141">
        <f>IF(J422&gt;2010,1,IF(J422&gt;2006,0.3,4))</f>
        <v>4</v>
      </c>
      <c r="M422" s="236" t="s">
        <v>924</v>
      </c>
      <c r="N422" s="155">
        <v>1</v>
      </c>
      <c r="O422" s="2"/>
      <c r="P422" s="7"/>
      <c r="Q422" s="2"/>
      <c r="R422" s="7"/>
      <c r="S422" s="218"/>
      <c r="T422" s="218"/>
    </row>
    <row r="423" spans="1:20" x14ac:dyDescent="0.3">
      <c r="A423" s="65"/>
      <c r="B423" s="67">
        <v>20070002760</v>
      </c>
      <c r="C423" s="163" t="s">
        <v>926</v>
      </c>
      <c r="D423" s="65">
        <f>N423+P423+R423</f>
        <v>0</v>
      </c>
      <c r="E423" s="61" t="s">
        <v>641</v>
      </c>
      <c r="F423" s="64" t="s">
        <v>640</v>
      </c>
      <c r="G423" s="64" t="s">
        <v>580</v>
      </c>
      <c r="H423" s="167" t="s">
        <v>0</v>
      </c>
      <c r="I423" s="163" t="s">
        <v>12</v>
      </c>
      <c r="J423" s="82">
        <v>2002</v>
      </c>
      <c r="K423" s="61" t="s">
        <v>11</v>
      </c>
      <c r="L423" s="141">
        <f>IF(J423&gt;2010,1,IF(J423&gt;2006,0.3,4))</f>
        <v>4</v>
      </c>
      <c r="M423" s="236" t="s">
        <v>914</v>
      </c>
      <c r="N423" s="155">
        <v>0</v>
      </c>
      <c r="O423" s="33"/>
      <c r="P423" s="146"/>
      <c r="Q423" s="33"/>
      <c r="R423" s="146"/>
      <c r="S423" s="195"/>
      <c r="T423" s="195"/>
    </row>
    <row r="424" spans="1:20" x14ac:dyDescent="0.3">
      <c r="A424" s="32">
        <v>1</v>
      </c>
      <c r="B424" s="31">
        <v>19970053491</v>
      </c>
      <c r="C424" s="159" t="s">
        <v>926</v>
      </c>
      <c r="D424" s="65">
        <f>N424+P424+R424</f>
        <v>0</v>
      </c>
      <c r="E424" s="27" t="s">
        <v>17</v>
      </c>
      <c r="F424" s="19" t="s">
        <v>16</v>
      </c>
      <c r="G424" s="29" t="s">
        <v>13</v>
      </c>
      <c r="H424" s="187" t="s">
        <v>0</v>
      </c>
      <c r="I424" s="159" t="s">
        <v>12</v>
      </c>
      <c r="J424" s="26">
        <v>1972</v>
      </c>
      <c r="K424" s="25" t="s">
        <v>11</v>
      </c>
      <c r="L424" s="141">
        <f>IF(J424&gt;2010,1,IF(J424&gt;2006,0.3,4))</f>
        <v>4</v>
      </c>
      <c r="M424" s="236" t="s">
        <v>914</v>
      </c>
      <c r="N424" s="155">
        <v>0</v>
      </c>
    </row>
    <row r="425" spans="1:20" hidden="1" x14ac:dyDescent="0.3">
      <c r="A425" s="7">
        <v>1</v>
      </c>
      <c r="B425" s="31">
        <v>19970050559</v>
      </c>
      <c r="C425" s="159"/>
      <c r="D425" s="65">
        <f>N425+P425+R425</f>
        <v>0</v>
      </c>
      <c r="E425" s="27" t="s">
        <v>204</v>
      </c>
      <c r="F425" s="19" t="s">
        <v>203</v>
      </c>
      <c r="G425" s="29" t="s">
        <v>13</v>
      </c>
      <c r="H425" s="174" t="s">
        <v>0</v>
      </c>
      <c r="I425" s="27" t="s">
        <v>12</v>
      </c>
      <c r="J425" s="26">
        <v>1979</v>
      </c>
      <c r="K425" s="27" t="s">
        <v>11</v>
      </c>
      <c r="L425" s="141">
        <f>IF(J425&gt;2010,1,IF(J425&gt;2006,0.3,4))</f>
        <v>4</v>
      </c>
      <c r="M425" s="90"/>
      <c r="N425" s="155"/>
    </row>
    <row r="426" spans="1:20" s="2" customFormat="1" hidden="1" x14ac:dyDescent="0.3">
      <c r="A426" s="65"/>
      <c r="B426" s="67">
        <v>20110004451</v>
      </c>
      <c r="C426" s="163"/>
      <c r="D426" s="65">
        <f>N426+P426+R426</f>
        <v>0</v>
      </c>
      <c r="E426" s="61" t="s">
        <v>881</v>
      </c>
      <c r="F426" s="64" t="s">
        <v>880</v>
      </c>
      <c r="G426" s="64" t="s">
        <v>683</v>
      </c>
      <c r="H426" s="167" t="s">
        <v>0</v>
      </c>
      <c r="I426" s="61" t="s">
        <v>12</v>
      </c>
      <c r="J426" s="82">
        <v>2005</v>
      </c>
      <c r="K426" s="61" t="s">
        <v>11</v>
      </c>
      <c r="L426" s="141">
        <f>IF(J426&gt;2010,1,IF(J426&gt;2006,0.3,4))</f>
        <v>4</v>
      </c>
      <c r="M426" s="90"/>
      <c r="N426" s="155"/>
      <c r="O426" s="33"/>
      <c r="P426" s="146"/>
      <c r="Q426" s="33"/>
      <c r="R426" s="146"/>
      <c r="S426" s="195"/>
      <c r="T426" s="195"/>
    </row>
    <row r="427" spans="1:20" hidden="1" x14ac:dyDescent="0.3">
      <c r="A427" s="65"/>
      <c r="B427" s="67">
        <v>20070000866</v>
      </c>
      <c r="C427" s="163"/>
      <c r="D427" s="65">
        <f>N427+P427+R427</f>
        <v>0</v>
      </c>
      <c r="E427" s="61" t="s">
        <v>869</v>
      </c>
      <c r="F427" s="64" t="s">
        <v>868</v>
      </c>
      <c r="G427" s="64" t="s">
        <v>683</v>
      </c>
      <c r="H427" s="167" t="s">
        <v>0</v>
      </c>
      <c r="I427" s="61" t="s">
        <v>12</v>
      </c>
      <c r="J427" s="82">
        <v>2000</v>
      </c>
      <c r="K427" s="61" t="s">
        <v>11</v>
      </c>
      <c r="L427" s="141">
        <f>IF(J427&gt;2010,1,IF(J427&gt;2006,0.3,4))</f>
        <v>4</v>
      </c>
      <c r="M427" s="90"/>
      <c r="N427" s="155"/>
      <c r="O427" s="33"/>
      <c r="P427" s="146"/>
      <c r="Q427" s="33"/>
      <c r="R427" s="146"/>
      <c r="S427" s="195"/>
      <c r="T427" s="195"/>
    </row>
    <row r="428" spans="1:20" s="2" customFormat="1" hidden="1" x14ac:dyDescent="0.3">
      <c r="A428" s="65"/>
      <c r="B428" s="67">
        <v>20100005372</v>
      </c>
      <c r="C428" s="163"/>
      <c r="D428" s="65">
        <f>N428+P428+R428</f>
        <v>0</v>
      </c>
      <c r="E428" s="61" t="s">
        <v>866</v>
      </c>
      <c r="F428" s="64" t="s">
        <v>865</v>
      </c>
      <c r="G428" s="64" t="s">
        <v>683</v>
      </c>
      <c r="H428" s="167" t="s">
        <v>0</v>
      </c>
      <c r="I428" s="61" t="s">
        <v>12</v>
      </c>
      <c r="J428" s="82">
        <v>2002</v>
      </c>
      <c r="K428" s="61" t="s">
        <v>11</v>
      </c>
      <c r="L428" s="141">
        <f>IF(J428&gt;2010,1,IF(J428&gt;2006,0.3,4))</f>
        <v>4</v>
      </c>
      <c r="M428" s="90"/>
      <c r="N428" s="155"/>
      <c r="O428" s="33"/>
      <c r="P428" s="146"/>
      <c r="Q428" s="33"/>
      <c r="R428" s="146"/>
      <c r="S428" s="195"/>
      <c r="T428" s="195"/>
    </row>
    <row r="429" spans="1:20" hidden="1" x14ac:dyDescent="0.3">
      <c r="A429" s="65"/>
      <c r="B429" s="67">
        <v>20100005735</v>
      </c>
      <c r="C429" s="163"/>
      <c r="D429" s="65">
        <f>N429+P429+R429</f>
        <v>0</v>
      </c>
      <c r="E429" s="61" t="s">
        <v>839</v>
      </c>
      <c r="F429" s="64" t="s">
        <v>838</v>
      </c>
      <c r="G429" s="64" t="s">
        <v>683</v>
      </c>
      <c r="H429" s="167" t="s">
        <v>0</v>
      </c>
      <c r="I429" s="61" t="s">
        <v>12</v>
      </c>
      <c r="J429" s="82">
        <v>2004</v>
      </c>
      <c r="K429" s="61" t="s">
        <v>11</v>
      </c>
      <c r="L429" s="141">
        <f>IF(J429&gt;2010,1,IF(J429&gt;2006,0.3,4))</f>
        <v>4</v>
      </c>
      <c r="M429" s="90"/>
      <c r="N429" s="155"/>
      <c r="O429" s="33"/>
      <c r="P429" s="146"/>
      <c r="Q429" s="33"/>
      <c r="R429" s="146"/>
      <c r="S429" s="195"/>
      <c r="T429" s="195"/>
    </row>
    <row r="430" spans="1:20" s="2" customFormat="1" hidden="1" x14ac:dyDescent="0.3">
      <c r="A430" s="65"/>
      <c r="B430" s="67">
        <v>20150012568</v>
      </c>
      <c r="C430" s="163"/>
      <c r="D430" s="65">
        <f>N430+P430+R430</f>
        <v>0</v>
      </c>
      <c r="E430" s="61" t="s">
        <v>811</v>
      </c>
      <c r="F430" s="64" t="s">
        <v>810</v>
      </c>
      <c r="G430" s="64" t="s">
        <v>683</v>
      </c>
      <c r="H430" s="167" t="s">
        <v>0</v>
      </c>
      <c r="I430" s="61" t="s">
        <v>12</v>
      </c>
      <c r="J430" s="82">
        <v>2007</v>
      </c>
      <c r="K430" s="61" t="s">
        <v>11</v>
      </c>
      <c r="L430" s="141">
        <f>IF(J430&gt;2010,1,IF(J430&gt;2006,0.3,4))</f>
        <v>0.3</v>
      </c>
      <c r="M430" s="90"/>
      <c r="N430" s="155"/>
      <c r="O430" s="33"/>
      <c r="P430" s="146"/>
      <c r="Q430" s="33"/>
      <c r="R430" s="146"/>
      <c r="S430" s="195"/>
      <c r="T430" s="195"/>
    </row>
    <row r="431" spans="1:20" hidden="1" x14ac:dyDescent="0.3">
      <c r="A431" s="65"/>
      <c r="B431" s="67">
        <v>20120015384</v>
      </c>
      <c r="C431" s="163"/>
      <c r="D431" s="65">
        <f>N431+P431+R431</f>
        <v>0</v>
      </c>
      <c r="E431" s="61" t="s">
        <v>800</v>
      </c>
      <c r="F431" s="64" t="s">
        <v>799</v>
      </c>
      <c r="G431" s="64" t="s">
        <v>683</v>
      </c>
      <c r="H431" s="167" t="s">
        <v>0</v>
      </c>
      <c r="I431" s="61" t="s">
        <v>12</v>
      </c>
      <c r="J431" s="82">
        <v>2004</v>
      </c>
      <c r="K431" s="61" t="s">
        <v>11</v>
      </c>
      <c r="L431" s="141">
        <f>IF(J431&gt;2010,1,IF(J431&gt;2006,0.3,4))</f>
        <v>4</v>
      </c>
      <c r="M431" s="90"/>
      <c r="N431" s="155"/>
      <c r="O431" s="33"/>
      <c r="P431" s="146"/>
      <c r="Q431" s="33"/>
      <c r="R431" s="146"/>
      <c r="S431" s="195"/>
      <c r="T431" s="195"/>
    </row>
    <row r="432" spans="1:20" hidden="1" x14ac:dyDescent="0.3">
      <c r="A432" s="65"/>
      <c r="B432" s="67">
        <v>20140035663</v>
      </c>
      <c r="C432" s="164"/>
      <c r="D432" s="65">
        <f>N432+P432+R432</f>
        <v>0</v>
      </c>
      <c r="E432" s="61" t="s">
        <v>784</v>
      </c>
      <c r="F432" s="64" t="s">
        <v>783</v>
      </c>
      <c r="G432" s="64" t="s">
        <v>683</v>
      </c>
      <c r="H432" s="167" t="s">
        <v>0</v>
      </c>
      <c r="I432" s="61" t="s">
        <v>12</v>
      </c>
      <c r="J432" s="82">
        <v>2008</v>
      </c>
      <c r="K432" s="61" t="s">
        <v>11</v>
      </c>
      <c r="L432" s="141">
        <f>IF(J432&gt;2010,1,IF(J432&gt;2006,0.3,4))</f>
        <v>0.3</v>
      </c>
      <c r="M432" s="90"/>
      <c r="N432" s="155"/>
      <c r="O432" s="33"/>
      <c r="P432" s="146"/>
      <c r="Q432" s="33"/>
      <c r="R432" s="146"/>
      <c r="S432" s="195"/>
      <c r="T432" s="195"/>
    </row>
    <row r="433" spans="1:20" hidden="1" x14ac:dyDescent="0.3">
      <c r="A433" s="65"/>
      <c r="B433" s="67">
        <v>20090002916</v>
      </c>
      <c r="C433" s="163"/>
      <c r="D433" s="65">
        <f>N433+P433+R433</f>
        <v>0</v>
      </c>
      <c r="E433" s="80" t="s">
        <v>773</v>
      </c>
      <c r="F433" s="79" t="s">
        <v>772</v>
      </c>
      <c r="G433" s="64" t="s">
        <v>683</v>
      </c>
      <c r="H433" s="167" t="s">
        <v>0</v>
      </c>
      <c r="I433" s="71" t="s">
        <v>12</v>
      </c>
      <c r="J433" s="81">
        <v>1996</v>
      </c>
      <c r="K433" s="61" t="s">
        <v>11</v>
      </c>
      <c r="L433" s="141">
        <f>IF(J433&gt;2010,1,IF(J433&gt;2006,0.3,4))</f>
        <v>4</v>
      </c>
      <c r="M433" s="90"/>
      <c r="N433" s="155"/>
      <c r="O433" s="33"/>
      <c r="P433" s="146"/>
      <c r="Q433" s="33"/>
      <c r="R433" s="146"/>
      <c r="S433" s="195"/>
      <c r="T433" s="195"/>
    </row>
    <row r="434" spans="1:20" hidden="1" x14ac:dyDescent="0.3">
      <c r="A434" s="65"/>
      <c r="B434" s="67">
        <v>20180004606</v>
      </c>
      <c r="C434" s="163"/>
      <c r="D434" s="65">
        <f>N434+P434+R434</f>
        <v>0</v>
      </c>
      <c r="E434" s="61" t="s">
        <v>738</v>
      </c>
      <c r="F434" s="64" t="s">
        <v>751</v>
      </c>
      <c r="G434" s="64" t="s">
        <v>683</v>
      </c>
      <c r="H434" s="167" t="s">
        <v>0</v>
      </c>
      <c r="I434" s="61" t="s">
        <v>12</v>
      </c>
      <c r="J434" s="82">
        <v>2008</v>
      </c>
      <c r="K434" s="61" t="s">
        <v>11</v>
      </c>
      <c r="L434" s="141">
        <f>IF(J434&gt;2010,1,IF(J434&gt;2006,0.3,4))</f>
        <v>0.3</v>
      </c>
      <c r="M434" s="90"/>
      <c r="N434" s="155"/>
      <c r="O434" s="33"/>
      <c r="P434" s="146"/>
      <c r="Q434" s="33"/>
      <c r="R434" s="146"/>
      <c r="S434" s="195"/>
      <c r="T434" s="195"/>
    </row>
    <row r="435" spans="1:20" hidden="1" x14ac:dyDescent="0.3">
      <c r="A435" s="65"/>
      <c r="B435" s="67">
        <v>20100006297</v>
      </c>
      <c r="C435" s="163"/>
      <c r="D435" s="65">
        <f>N435+P435+R435</f>
        <v>0</v>
      </c>
      <c r="E435" s="61" t="s">
        <v>687</v>
      </c>
      <c r="F435" s="64" t="s">
        <v>686</v>
      </c>
      <c r="G435" s="64" t="s">
        <v>683</v>
      </c>
      <c r="H435" s="167" t="s">
        <v>0</v>
      </c>
      <c r="I435" s="61" t="s">
        <v>12</v>
      </c>
      <c r="J435" s="82">
        <v>2002</v>
      </c>
      <c r="K435" s="61" t="s">
        <v>11</v>
      </c>
      <c r="L435" s="141">
        <f>IF(J435&gt;2010,1,IF(J435&gt;2006,0.3,4))</f>
        <v>4</v>
      </c>
      <c r="M435" s="90"/>
      <c r="N435" s="155"/>
      <c r="O435" s="33"/>
      <c r="P435" s="146"/>
      <c r="Q435" s="33"/>
      <c r="R435" s="146"/>
      <c r="S435" s="195"/>
      <c r="T435" s="195"/>
    </row>
    <row r="436" spans="1:20" hidden="1" x14ac:dyDescent="0.3">
      <c r="A436" s="65"/>
      <c r="B436" s="67">
        <v>20160007384</v>
      </c>
      <c r="C436" s="164"/>
      <c r="D436" s="65">
        <f>N436+P436+R436</f>
        <v>0</v>
      </c>
      <c r="E436" s="61" t="s">
        <v>664</v>
      </c>
      <c r="F436" s="64" t="s">
        <v>663</v>
      </c>
      <c r="G436" s="64" t="s">
        <v>580</v>
      </c>
      <c r="H436" s="167" t="s">
        <v>0</v>
      </c>
      <c r="I436" s="61" t="s">
        <v>12</v>
      </c>
      <c r="J436" s="82">
        <v>2005</v>
      </c>
      <c r="K436" s="61" t="s">
        <v>11</v>
      </c>
      <c r="L436" s="141">
        <f>IF(J436&gt;2010,1,IF(J436&gt;2006,0.3,4))</f>
        <v>4</v>
      </c>
      <c r="M436" s="90"/>
      <c r="N436" s="155"/>
      <c r="O436" s="33"/>
      <c r="P436" s="146"/>
      <c r="Q436" s="33"/>
      <c r="R436" s="146"/>
      <c r="S436" s="195"/>
      <c r="T436" s="195"/>
    </row>
    <row r="437" spans="1:20" s="45" customFormat="1" hidden="1" x14ac:dyDescent="0.3">
      <c r="A437" s="65"/>
      <c r="B437" s="67">
        <v>20100006306</v>
      </c>
      <c r="C437" s="163"/>
      <c r="D437" s="65">
        <f>N437+P437+R437</f>
        <v>0</v>
      </c>
      <c r="E437" s="61" t="s">
        <v>662</v>
      </c>
      <c r="F437" s="64" t="s">
        <v>661</v>
      </c>
      <c r="G437" s="64" t="s">
        <v>580</v>
      </c>
      <c r="H437" s="167" t="s">
        <v>0</v>
      </c>
      <c r="I437" s="61" t="s">
        <v>12</v>
      </c>
      <c r="J437" s="82">
        <v>1998</v>
      </c>
      <c r="K437" s="61" t="s">
        <v>11</v>
      </c>
      <c r="L437" s="141">
        <f>IF(J437&gt;2010,1,IF(J437&gt;2006,0.3,4))</f>
        <v>4</v>
      </c>
      <c r="M437" s="90"/>
      <c r="N437" s="155"/>
      <c r="O437" s="33"/>
      <c r="P437" s="146"/>
      <c r="Q437" s="33"/>
      <c r="R437" s="146"/>
      <c r="S437" s="195"/>
      <c r="T437" s="195"/>
    </row>
    <row r="438" spans="1:20" hidden="1" x14ac:dyDescent="0.3">
      <c r="A438" s="65"/>
      <c r="B438" s="67">
        <v>20180004385</v>
      </c>
      <c r="C438" s="163"/>
      <c r="D438" s="65">
        <f>N438+P438+R438</f>
        <v>0</v>
      </c>
      <c r="E438" s="61" t="s">
        <v>649</v>
      </c>
      <c r="F438" s="64" t="s">
        <v>648</v>
      </c>
      <c r="G438" s="64" t="s">
        <v>580</v>
      </c>
      <c r="H438" s="167" t="s">
        <v>0</v>
      </c>
      <c r="I438" s="61" t="s">
        <v>12</v>
      </c>
      <c r="J438" s="82">
        <v>2008</v>
      </c>
      <c r="K438" s="61" t="s">
        <v>11</v>
      </c>
      <c r="L438" s="141">
        <f>IF(J438&gt;2010,1,IF(J438&gt;2006,0.3,4))</f>
        <v>0.3</v>
      </c>
      <c r="M438" s="90"/>
      <c r="N438" s="155"/>
      <c r="O438" s="33"/>
      <c r="P438" s="146"/>
      <c r="Q438" s="33"/>
      <c r="R438" s="146"/>
      <c r="S438" s="195"/>
      <c r="T438" s="195"/>
    </row>
    <row r="439" spans="1:20" s="2" customFormat="1" hidden="1" x14ac:dyDescent="0.3">
      <c r="A439" s="65"/>
      <c r="B439" s="67">
        <v>20120004455</v>
      </c>
      <c r="C439" s="163"/>
      <c r="D439" s="65">
        <f>N439+P439+R439</f>
        <v>0</v>
      </c>
      <c r="E439" s="61" t="s">
        <v>172</v>
      </c>
      <c r="F439" s="64" t="s">
        <v>639</v>
      </c>
      <c r="G439" s="64" t="s">
        <v>580</v>
      </c>
      <c r="H439" s="167" t="s">
        <v>0</v>
      </c>
      <c r="I439" s="61" t="s">
        <v>12</v>
      </c>
      <c r="J439" s="82">
        <v>2006</v>
      </c>
      <c r="K439" s="61" t="s">
        <v>11</v>
      </c>
      <c r="L439" s="141">
        <f>IF(J439&gt;2010,1,IF(J439&gt;2006,0.3,4))</f>
        <v>4</v>
      </c>
      <c r="M439" s="90"/>
      <c r="N439" s="155"/>
      <c r="O439" s="33"/>
      <c r="P439" s="146"/>
      <c r="Q439" s="33"/>
      <c r="R439" s="146"/>
      <c r="S439" s="195"/>
      <c r="T439" s="195"/>
    </row>
    <row r="440" spans="1:20" hidden="1" x14ac:dyDescent="0.3">
      <c r="A440" s="65"/>
      <c r="B440" s="67">
        <v>20090003492</v>
      </c>
      <c r="C440" s="163"/>
      <c r="D440" s="65">
        <f>N440+P440+R440</f>
        <v>0</v>
      </c>
      <c r="E440" s="61" t="s">
        <v>625</v>
      </c>
      <c r="F440" s="64" t="s">
        <v>624</v>
      </c>
      <c r="G440" s="64" t="s">
        <v>580</v>
      </c>
      <c r="H440" s="167" t="s">
        <v>0</v>
      </c>
      <c r="I440" s="61" t="s">
        <v>12</v>
      </c>
      <c r="J440" s="82">
        <v>1998</v>
      </c>
      <c r="K440" s="61" t="s">
        <v>11</v>
      </c>
      <c r="L440" s="141">
        <f>IF(J440&gt;2010,1,IF(J440&gt;2006,0.3,4))</f>
        <v>4</v>
      </c>
      <c r="M440" s="90"/>
      <c r="N440" s="155"/>
      <c r="O440" s="33"/>
      <c r="P440" s="146"/>
      <c r="Q440" s="33"/>
      <c r="R440" s="146"/>
      <c r="S440" s="195"/>
      <c r="T440" s="195"/>
    </row>
    <row r="441" spans="1:20" hidden="1" x14ac:dyDescent="0.3">
      <c r="A441" s="65"/>
      <c r="B441" s="67">
        <v>20120004486</v>
      </c>
      <c r="C441" s="163"/>
      <c r="D441" s="65">
        <f>N441+P441+R441</f>
        <v>0</v>
      </c>
      <c r="E441" s="61" t="s">
        <v>617</v>
      </c>
      <c r="F441" s="64" t="s">
        <v>616</v>
      </c>
      <c r="G441" s="64" t="s">
        <v>580</v>
      </c>
      <c r="H441" s="167" t="s">
        <v>0</v>
      </c>
      <c r="I441" s="61" t="s">
        <v>12</v>
      </c>
      <c r="J441" s="82">
        <v>1997</v>
      </c>
      <c r="K441" s="61" t="s">
        <v>11</v>
      </c>
      <c r="L441" s="141">
        <f>IF(J441&gt;2010,1,IF(J441&gt;2006,0.3,4))</f>
        <v>4</v>
      </c>
      <c r="M441" s="90"/>
      <c r="N441" s="155"/>
      <c r="O441" s="33"/>
      <c r="P441" s="146"/>
      <c r="Q441" s="33"/>
      <c r="R441" s="146"/>
      <c r="S441" s="195"/>
      <c r="T441" s="195"/>
    </row>
    <row r="442" spans="1:20" hidden="1" x14ac:dyDescent="0.3">
      <c r="A442" s="65"/>
      <c r="B442" s="67">
        <v>20040000365</v>
      </c>
      <c r="C442" s="163"/>
      <c r="D442" s="65">
        <f>N442+P442+R442</f>
        <v>0</v>
      </c>
      <c r="E442" s="61" t="s">
        <v>588</v>
      </c>
      <c r="F442" s="64" t="s">
        <v>587</v>
      </c>
      <c r="G442" s="64" t="s">
        <v>580</v>
      </c>
      <c r="H442" s="84" t="s">
        <v>0</v>
      </c>
      <c r="I442" s="61" t="s">
        <v>12</v>
      </c>
      <c r="J442" s="82">
        <v>1996</v>
      </c>
      <c r="K442" s="61" t="s">
        <v>11</v>
      </c>
      <c r="L442" s="141">
        <f>IF(J442&gt;2010,1,IF(J442&gt;2006,0.3,4))</f>
        <v>4</v>
      </c>
      <c r="M442" s="90"/>
      <c r="N442" s="155"/>
      <c r="O442" s="33"/>
      <c r="P442" s="146"/>
      <c r="Q442" s="33"/>
      <c r="R442" s="146"/>
      <c r="S442" s="195"/>
      <c r="T442" s="195"/>
    </row>
    <row r="443" spans="1:20" hidden="1" x14ac:dyDescent="0.3">
      <c r="A443" s="65"/>
      <c r="B443" s="67" t="s">
        <v>565</v>
      </c>
      <c r="C443" s="163"/>
      <c r="D443" s="65">
        <f>N443+P443+R443</f>
        <v>0</v>
      </c>
      <c r="E443" s="61" t="s">
        <v>564</v>
      </c>
      <c r="F443" s="64" t="s">
        <v>563</v>
      </c>
      <c r="G443" s="64" t="s">
        <v>381</v>
      </c>
      <c r="H443" s="167" t="s">
        <v>0</v>
      </c>
      <c r="I443" s="61" t="s">
        <v>12</v>
      </c>
      <c r="J443" s="82">
        <v>1981</v>
      </c>
      <c r="K443" s="61" t="s">
        <v>11</v>
      </c>
      <c r="L443" s="141">
        <f>IF(J443&gt;2010,1,IF(J443&gt;2006,0.3,4))</f>
        <v>4</v>
      </c>
      <c r="M443" s="90"/>
      <c r="N443" s="155"/>
      <c r="O443" s="33"/>
      <c r="P443" s="146"/>
      <c r="Q443" s="33"/>
      <c r="R443" s="146"/>
      <c r="S443" s="195"/>
      <c r="T443" s="195"/>
    </row>
    <row r="444" spans="1:20" hidden="1" x14ac:dyDescent="0.3">
      <c r="A444" s="65"/>
      <c r="B444" s="160">
        <v>20130016571</v>
      </c>
      <c r="C444" s="165"/>
      <c r="D444" s="65">
        <f>N444+P444+R444</f>
        <v>0</v>
      </c>
      <c r="E444" s="80" t="s">
        <v>500</v>
      </c>
      <c r="F444" s="79" t="s">
        <v>499</v>
      </c>
      <c r="G444" s="64" t="s">
        <v>381</v>
      </c>
      <c r="H444" s="167" t="s">
        <v>0</v>
      </c>
      <c r="I444" s="71" t="s">
        <v>12</v>
      </c>
      <c r="J444" s="81">
        <v>2000</v>
      </c>
      <c r="K444" s="61" t="s">
        <v>11</v>
      </c>
      <c r="L444" s="141">
        <f>IF(J444&gt;2010,1,IF(J444&gt;2006,0.3,4))</f>
        <v>4</v>
      </c>
      <c r="M444" s="90"/>
      <c r="N444" s="155"/>
      <c r="O444" s="33"/>
      <c r="P444" s="146"/>
      <c r="Q444" s="33"/>
      <c r="R444" s="146"/>
      <c r="S444" s="195"/>
      <c r="T444" s="195"/>
    </row>
    <row r="445" spans="1:20" hidden="1" x14ac:dyDescent="0.3">
      <c r="A445" s="65"/>
      <c r="B445" s="160">
        <v>20060015351</v>
      </c>
      <c r="C445" s="165"/>
      <c r="D445" s="65">
        <f>N445+P445+R445</f>
        <v>0</v>
      </c>
      <c r="E445" s="80" t="s">
        <v>488</v>
      </c>
      <c r="F445" s="79" t="s">
        <v>487</v>
      </c>
      <c r="G445" s="64" t="s">
        <v>381</v>
      </c>
      <c r="H445" s="167" t="s">
        <v>0</v>
      </c>
      <c r="I445" s="71" t="s">
        <v>12</v>
      </c>
      <c r="J445" s="81">
        <v>1997</v>
      </c>
      <c r="K445" s="61" t="s">
        <v>11</v>
      </c>
      <c r="L445" s="141">
        <f>IF(J445&gt;2010,1,IF(J445&gt;2006,0.3,4))</f>
        <v>4</v>
      </c>
      <c r="M445" s="90"/>
      <c r="N445" s="155"/>
      <c r="O445" s="33"/>
      <c r="P445" s="146"/>
      <c r="Q445" s="33"/>
      <c r="R445" s="146"/>
      <c r="S445" s="195"/>
      <c r="T445" s="195"/>
    </row>
    <row r="446" spans="1:20" hidden="1" x14ac:dyDescent="0.3">
      <c r="A446" s="65"/>
      <c r="B446" s="160">
        <v>20140040995</v>
      </c>
      <c r="C446" s="163"/>
      <c r="D446" s="65">
        <f>N446+P446+R446</f>
        <v>0</v>
      </c>
      <c r="E446" s="80" t="s">
        <v>457</v>
      </c>
      <c r="F446" s="79" t="s">
        <v>456</v>
      </c>
      <c r="G446" s="64" t="s">
        <v>381</v>
      </c>
      <c r="H446" s="167" t="s">
        <v>0</v>
      </c>
      <c r="I446" s="71" t="s">
        <v>12</v>
      </c>
      <c r="J446" s="81">
        <v>1997</v>
      </c>
      <c r="K446" s="61" t="s">
        <v>11</v>
      </c>
      <c r="L446" s="141">
        <f>IF(J446&gt;2010,1,IF(J446&gt;2006,0.3,4))</f>
        <v>4</v>
      </c>
      <c r="M446" s="90"/>
      <c r="N446" s="155"/>
      <c r="O446" s="33"/>
      <c r="P446" s="146"/>
      <c r="Q446" s="33"/>
      <c r="R446" s="146"/>
      <c r="S446" s="195"/>
      <c r="T446" s="195"/>
    </row>
    <row r="447" spans="1:20" hidden="1" x14ac:dyDescent="0.3">
      <c r="A447" s="65"/>
      <c r="B447" s="160">
        <v>20160012233</v>
      </c>
      <c r="C447" s="165"/>
      <c r="D447" s="65">
        <f>N447+P447+R447</f>
        <v>0</v>
      </c>
      <c r="E447" s="80" t="s">
        <v>429</v>
      </c>
      <c r="F447" s="79" t="s">
        <v>428</v>
      </c>
      <c r="G447" s="64" t="s">
        <v>381</v>
      </c>
      <c r="H447" s="167" t="s">
        <v>0</v>
      </c>
      <c r="I447" s="71" t="s">
        <v>12</v>
      </c>
      <c r="J447" s="81">
        <v>2006</v>
      </c>
      <c r="K447" s="61" t="s">
        <v>11</v>
      </c>
      <c r="L447" s="141">
        <f>IF(J447&gt;2010,1,IF(J447&gt;2006,0.3,4))</f>
        <v>4</v>
      </c>
      <c r="M447" s="90"/>
      <c r="N447" s="155"/>
      <c r="O447" s="33"/>
      <c r="P447" s="146"/>
      <c r="Q447" s="33"/>
      <c r="R447" s="146"/>
      <c r="S447" s="195"/>
      <c r="T447" s="195"/>
    </row>
    <row r="448" spans="1:20" s="197" customFormat="1" hidden="1" x14ac:dyDescent="0.3">
      <c r="A448" s="189"/>
      <c r="B448" s="219">
        <v>20100023135</v>
      </c>
      <c r="C448" s="188"/>
      <c r="D448" s="189">
        <f>N448+P448+R448</f>
        <v>0</v>
      </c>
      <c r="E448" s="220" t="s">
        <v>425</v>
      </c>
      <c r="F448" s="221" t="s">
        <v>424</v>
      </c>
      <c r="G448" s="210" t="s">
        <v>381</v>
      </c>
      <c r="H448" s="190" t="s">
        <v>0</v>
      </c>
      <c r="I448" s="222" t="s">
        <v>12</v>
      </c>
      <c r="J448" s="223">
        <v>2004</v>
      </c>
      <c r="K448" s="209" t="s">
        <v>11</v>
      </c>
      <c r="L448" s="192">
        <f>IF(J448&gt;2010,1,IF(J448&gt;2006,0.3,4))</f>
        <v>4</v>
      </c>
      <c r="M448" s="193"/>
      <c r="N448" s="194"/>
      <c r="O448" s="195"/>
      <c r="P448" s="196"/>
      <c r="Q448" s="195"/>
      <c r="R448" s="196"/>
      <c r="S448" s="195"/>
      <c r="T448" s="195"/>
    </row>
    <row r="449" spans="1:20" s="197" customFormat="1" hidden="1" x14ac:dyDescent="0.3">
      <c r="A449" s="189"/>
      <c r="B449" s="207">
        <v>20160020749</v>
      </c>
      <c r="C449" s="208"/>
      <c r="D449" s="189">
        <f>N449+P449+R449</f>
        <v>0</v>
      </c>
      <c r="E449" s="209" t="s">
        <v>415</v>
      </c>
      <c r="F449" s="210" t="s">
        <v>414</v>
      </c>
      <c r="G449" s="210" t="s">
        <v>381</v>
      </c>
      <c r="H449" s="190" t="s">
        <v>0</v>
      </c>
      <c r="I449" s="209" t="s">
        <v>12</v>
      </c>
      <c r="J449" s="223">
        <v>2006</v>
      </c>
      <c r="K449" s="209" t="s">
        <v>11</v>
      </c>
      <c r="L449" s="192">
        <f>IF(J449&gt;2010,1,IF(J449&gt;2006,0.3,4))</f>
        <v>4</v>
      </c>
      <c r="M449" s="193"/>
      <c r="N449" s="194"/>
      <c r="O449" s="195"/>
      <c r="P449" s="196"/>
      <c r="Q449" s="195"/>
      <c r="R449" s="196"/>
      <c r="S449" s="195"/>
      <c r="T449" s="195"/>
    </row>
    <row r="450" spans="1:20" s="197" customFormat="1" hidden="1" x14ac:dyDescent="0.3">
      <c r="A450" s="189"/>
      <c r="B450" s="207">
        <v>20120008406</v>
      </c>
      <c r="C450" s="188"/>
      <c r="D450" s="189">
        <f>N450+P450+R450</f>
        <v>0</v>
      </c>
      <c r="E450" s="209" t="s">
        <v>413</v>
      </c>
      <c r="F450" s="210" t="s">
        <v>412</v>
      </c>
      <c r="G450" s="210" t="s">
        <v>381</v>
      </c>
      <c r="H450" s="190" t="s">
        <v>0</v>
      </c>
      <c r="I450" s="209" t="s">
        <v>12</v>
      </c>
      <c r="J450" s="223">
        <v>2005</v>
      </c>
      <c r="K450" s="209" t="s">
        <v>11</v>
      </c>
      <c r="L450" s="192">
        <f>IF(J450&gt;2010,1,IF(J450&gt;2006,0.3,4))</f>
        <v>4</v>
      </c>
      <c r="M450" s="193"/>
      <c r="N450" s="194"/>
      <c r="O450" s="195"/>
      <c r="P450" s="196"/>
      <c r="Q450" s="195"/>
      <c r="R450" s="196"/>
      <c r="S450" s="195"/>
      <c r="T450" s="195"/>
    </row>
    <row r="451" spans="1:20" s="197" customFormat="1" hidden="1" x14ac:dyDescent="0.3">
      <c r="A451" s="206"/>
      <c r="B451" s="199">
        <v>20130017306</v>
      </c>
      <c r="C451" s="200"/>
      <c r="D451" s="189">
        <f>N451+P451+R451</f>
        <v>0</v>
      </c>
      <c r="E451" s="200" t="s">
        <v>342</v>
      </c>
      <c r="F451" s="201" t="s">
        <v>341</v>
      </c>
      <c r="G451" s="202" t="s">
        <v>13</v>
      </c>
      <c r="H451" s="201" t="s">
        <v>0</v>
      </c>
      <c r="I451" s="200" t="s">
        <v>12</v>
      </c>
      <c r="J451" s="204">
        <v>2007</v>
      </c>
      <c r="K451" s="200" t="s">
        <v>11</v>
      </c>
      <c r="L451" s="192">
        <f>IF(J451&gt;2010,1,IF(J451&gt;2006,0.3,4))</f>
        <v>0.3</v>
      </c>
      <c r="M451" s="193"/>
      <c r="N451" s="194"/>
      <c r="P451" s="217"/>
      <c r="R451" s="217"/>
    </row>
    <row r="452" spans="1:20" s="197" customFormat="1" hidden="1" x14ac:dyDescent="0.3">
      <c r="A452" s="198"/>
      <c r="B452" s="199">
        <v>20050005827</v>
      </c>
      <c r="C452" s="200"/>
      <c r="D452" s="189">
        <f>N452+P452+R452</f>
        <v>0</v>
      </c>
      <c r="E452" s="200" t="s">
        <v>320</v>
      </c>
      <c r="F452" s="201" t="s">
        <v>319</v>
      </c>
      <c r="G452" s="202" t="s">
        <v>13</v>
      </c>
      <c r="H452" s="201" t="s">
        <v>0</v>
      </c>
      <c r="I452" s="200" t="s">
        <v>12</v>
      </c>
      <c r="J452" s="204">
        <v>1996</v>
      </c>
      <c r="K452" s="200" t="s">
        <v>11</v>
      </c>
      <c r="L452" s="192">
        <f>IF(J452&gt;2010,1,IF(J452&gt;2006,0.3,4))</f>
        <v>4</v>
      </c>
      <c r="M452" s="193"/>
      <c r="N452" s="194"/>
      <c r="P452" s="217"/>
      <c r="R452" s="217"/>
    </row>
    <row r="453" spans="1:20" s="197" customFormat="1" hidden="1" x14ac:dyDescent="0.3">
      <c r="A453" s="198"/>
      <c r="B453" s="199">
        <v>20180002430</v>
      </c>
      <c r="C453" s="200"/>
      <c r="D453" s="189">
        <f>N453+P453+R453</f>
        <v>0</v>
      </c>
      <c r="E453" s="200" t="s">
        <v>312</v>
      </c>
      <c r="F453" s="201" t="s">
        <v>311</v>
      </c>
      <c r="G453" s="202" t="s">
        <v>13</v>
      </c>
      <c r="H453" s="201" t="s">
        <v>0</v>
      </c>
      <c r="I453" s="200" t="s">
        <v>12</v>
      </c>
      <c r="J453" s="204">
        <v>2004</v>
      </c>
      <c r="K453" s="200" t="s">
        <v>11</v>
      </c>
      <c r="L453" s="192">
        <f>IF(J453&gt;2010,1,IF(J453&gt;2006,0.3,4))</f>
        <v>4</v>
      </c>
      <c r="M453" s="193"/>
      <c r="N453" s="194"/>
      <c r="P453" s="217"/>
      <c r="R453" s="217"/>
    </row>
    <row r="454" spans="1:20" hidden="1" x14ac:dyDescent="0.3">
      <c r="A454" s="32"/>
      <c r="B454" s="31">
        <v>20100004458</v>
      </c>
      <c r="C454" s="27"/>
      <c r="D454" s="65">
        <f>N454+P454+R454</f>
        <v>0</v>
      </c>
      <c r="E454" s="27" t="s">
        <v>300</v>
      </c>
      <c r="F454" s="19" t="s">
        <v>299</v>
      </c>
      <c r="G454" s="29" t="s">
        <v>297</v>
      </c>
      <c r="H454" s="19" t="s">
        <v>0</v>
      </c>
      <c r="I454" s="27" t="s">
        <v>12</v>
      </c>
      <c r="J454" s="26">
        <v>2002</v>
      </c>
      <c r="K454" s="27" t="s">
        <v>11</v>
      </c>
      <c r="L454" s="141">
        <f>IF(J454&gt;2010,1,IF(J454&gt;2006,0.3,4))</f>
        <v>4</v>
      </c>
      <c r="M454" s="90"/>
      <c r="N454" s="155"/>
    </row>
    <row r="455" spans="1:20" hidden="1" x14ac:dyDescent="0.3">
      <c r="B455" s="31">
        <v>20130025745</v>
      </c>
      <c r="C455" s="27"/>
      <c r="D455" s="65">
        <f>N455+P455+R455</f>
        <v>0</v>
      </c>
      <c r="E455" s="27" t="s">
        <v>271</v>
      </c>
      <c r="F455" s="19" t="s">
        <v>270</v>
      </c>
      <c r="G455" s="29" t="s">
        <v>13</v>
      </c>
      <c r="H455" s="19" t="s">
        <v>0</v>
      </c>
      <c r="I455" s="27" t="s">
        <v>12</v>
      </c>
      <c r="J455" s="26">
        <v>2001</v>
      </c>
      <c r="K455" s="27" t="s">
        <v>11</v>
      </c>
      <c r="L455" s="141">
        <f>IF(J455&gt;2010,1,IF(J455&gt;2006,0.3,4))</f>
        <v>4</v>
      </c>
      <c r="M455" s="90"/>
      <c r="N455" s="155"/>
    </row>
    <row r="456" spans="1:20" hidden="1" x14ac:dyDescent="0.3">
      <c r="B456" s="31">
        <v>20180003543</v>
      </c>
      <c r="C456" s="27"/>
      <c r="D456" s="65">
        <f>N456+P456+R456</f>
        <v>0</v>
      </c>
      <c r="E456" s="27" t="s">
        <v>248</v>
      </c>
      <c r="F456" s="19" t="s">
        <v>247</v>
      </c>
      <c r="G456" s="29" t="s">
        <v>13</v>
      </c>
      <c r="H456" s="19" t="s">
        <v>0</v>
      </c>
      <c r="I456" s="27" t="s">
        <v>12</v>
      </c>
      <c r="J456" s="26">
        <v>2006</v>
      </c>
      <c r="K456" s="27" t="s">
        <v>11</v>
      </c>
      <c r="L456" s="141">
        <f>IF(J456&gt;2010,1,IF(J456&gt;2006,0.3,4))</f>
        <v>4</v>
      </c>
      <c r="M456" s="90"/>
      <c r="N456" s="155"/>
      <c r="O456" s="22"/>
      <c r="P456" s="149"/>
      <c r="Q456" s="22"/>
      <c r="R456" s="149"/>
      <c r="S456" s="227"/>
      <c r="T456" s="227"/>
    </row>
    <row r="457" spans="1:20" hidden="1" x14ac:dyDescent="0.3">
      <c r="B457" s="31">
        <v>20160000064</v>
      </c>
      <c r="C457" s="27"/>
      <c r="D457" s="65">
        <f>N457+P457+R457</f>
        <v>0</v>
      </c>
      <c r="E457" s="27" t="s">
        <v>186</v>
      </c>
      <c r="F457" s="19" t="s">
        <v>207</v>
      </c>
      <c r="G457" s="29" t="s">
        <v>13</v>
      </c>
      <c r="H457" s="19" t="s">
        <v>0</v>
      </c>
      <c r="I457" s="27" t="s">
        <v>12</v>
      </c>
      <c r="J457" s="26">
        <v>2006</v>
      </c>
      <c r="K457" s="27" t="s">
        <v>11</v>
      </c>
      <c r="L457" s="141">
        <f>IF(J457&gt;2010,1,IF(J457&gt;2006,0.3,4))</f>
        <v>4</v>
      </c>
      <c r="M457" s="90"/>
      <c r="N457" s="155"/>
    </row>
    <row r="458" spans="1:20" hidden="1" x14ac:dyDescent="0.3">
      <c r="A458" s="43"/>
      <c r="B458" s="44">
        <v>20060004044</v>
      </c>
      <c r="C458" s="39"/>
      <c r="D458" s="65">
        <f>N458+P458+R458</f>
        <v>0</v>
      </c>
      <c r="E458" s="39" t="s">
        <v>194</v>
      </c>
      <c r="F458" s="41" t="s">
        <v>193</v>
      </c>
      <c r="G458" s="42" t="s">
        <v>13</v>
      </c>
      <c r="H458" s="41" t="s">
        <v>0</v>
      </c>
      <c r="I458" s="39" t="s">
        <v>12</v>
      </c>
      <c r="J458" s="40">
        <v>2000</v>
      </c>
      <c r="K458" s="39" t="s">
        <v>11</v>
      </c>
      <c r="L458" s="231">
        <f>IF(J458&gt;2010,1,IF(J458&gt;2006,0.3,4))</f>
        <v>4</v>
      </c>
      <c r="M458" s="232"/>
      <c r="N458" s="233"/>
      <c r="O458" s="38"/>
      <c r="P458" s="151"/>
      <c r="Q458" s="38"/>
      <c r="R458" s="151"/>
    </row>
    <row r="459" spans="1:20" hidden="1" x14ac:dyDescent="0.3">
      <c r="B459" s="31">
        <v>20110015328</v>
      </c>
      <c r="C459" s="27"/>
      <c r="D459" s="65">
        <f>N459+P459+R459</f>
        <v>0</v>
      </c>
      <c r="E459" s="27" t="s">
        <v>143</v>
      </c>
      <c r="F459" s="19" t="s">
        <v>154</v>
      </c>
      <c r="G459" s="29" t="s">
        <v>13</v>
      </c>
      <c r="H459" s="19" t="s">
        <v>0</v>
      </c>
      <c r="I459" s="27" t="s">
        <v>12</v>
      </c>
      <c r="J459" s="26">
        <v>1992</v>
      </c>
      <c r="K459" s="27" t="s">
        <v>11</v>
      </c>
      <c r="L459" s="141">
        <f>IF(J459&gt;2010,1,IF(J459&gt;2006,0.3,4))</f>
        <v>4</v>
      </c>
      <c r="M459" s="90"/>
      <c r="N459" s="155"/>
      <c r="O459" s="22"/>
      <c r="P459" s="149"/>
      <c r="Q459" s="22"/>
      <c r="R459" s="149"/>
      <c r="S459" s="227"/>
      <c r="T459" s="227"/>
    </row>
    <row r="460" spans="1:20" hidden="1" x14ac:dyDescent="0.3">
      <c r="A460" s="43"/>
      <c r="B460" s="53">
        <v>20120009304</v>
      </c>
      <c r="C460" s="52"/>
      <c r="D460" s="65">
        <f>N460+P460+R460</f>
        <v>0</v>
      </c>
      <c r="E460" s="52" t="s">
        <v>147</v>
      </c>
      <c r="F460" s="41" t="s">
        <v>146</v>
      </c>
      <c r="G460" s="42" t="s">
        <v>13</v>
      </c>
      <c r="H460" s="41" t="s">
        <v>0</v>
      </c>
      <c r="I460" s="52" t="s">
        <v>12</v>
      </c>
      <c r="J460" s="51">
        <v>2005</v>
      </c>
      <c r="K460" s="39" t="s">
        <v>11</v>
      </c>
      <c r="L460" s="231">
        <f>IF(J460&gt;2010,1,IF(J460&gt;2006,0.3,4))</f>
        <v>4</v>
      </c>
      <c r="M460" s="232"/>
      <c r="N460" s="233"/>
      <c r="O460" s="38"/>
      <c r="P460" s="151"/>
      <c r="Q460" s="38"/>
      <c r="R460" s="151"/>
    </row>
    <row r="461" spans="1:20" hidden="1" x14ac:dyDescent="0.3">
      <c r="B461" s="31">
        <v>20110022757</v>
      </c>
      <c r="C461" s="27"/>
      <c r="D461" s="65">
        <f>N461+P461+R461</f>
        <v>0</v>
      </c>
      <c r="E461" s="27" t="s">
        <v>100</v>
      </c>
      <c r="F461" s="19" t="s">
        <v>99</v>
      </c>
      <c r="G461" s="29" t="s">
        <v>13</v>
      </c>
      <c r="H461" s="19" t="s">
        <v>0</v>
      </c>
      <c r="I461" s="27" t="s">
        <v>12</v>
      </c>
      <c r="J461" s="26">
        <v>2004</v>
      </c>
      <c r="K461" s="27" t="s">
        <v>11</v>
      </c>
      <c r="L461" s="141">
        <f>IF(J461&gt;2010,1,IF(J461&gt;2006,0.3,4))</f>
        <v>4</v>
      </c>
      <c r="M461" s="90"/>
      <c r="N461" s="155"/>
    </row>
    <row r="462" spans="1:20" hidden="1" x14ac:dyDescent="0.3">
      <c r="B462" s="31">
        <v>20170001531</v>
      </c>
      <c r="C462" s="27"/>
      <c r="D462" s="65">
        <f>N462+P462+R462</f>
        <v>0</v>
      </c>
      <c r="E462" s="27" t="s">
        <v>92</v>
      </c>
      <c r="F462" s="19" t="s">
        <v>91</v>
      </c>
      <c r="G462" s="29" t="s">
        <v>13</v>
      </c>
      <c r="H462" s="19" t="s">
        <v>0</v>
      </c>
      <c r="I462" s="27" t="s">
        <v>12</v>
      </c>
      <c r="J462" s="26">
        <v>2006</v>
      </c>
      <c r="K462" s="27" t="s">
        <v>11</v>
      </c>
      <c r="L462" s="141">
        <f>IF(J462&gt;2010,1,IF(J462&gt;2006,0.3,4))</f>
        <v>4</v>
      </c>
      <c r="M462" s="90"/>
      <c r="N462" s="155"/>
    </row>
    <row r="463" spans="1:20" hidden="1" x14ac:dyDescent="0.3">
      <c r="B463" s="31">
        <v>20150018398</v>
      </c>
      <c r="C463" s="27"/>
      <c r="D463" s="65">
        <f>N463+P463+R463</f>
        <v>0</v>
      </c>
      <c r="E463" s="27" t="s">
        <v>38</v>
      </c>
      <c r="F463" s="19" t="s">
        <v>37</v>
      </c>
      <c r="G463" s="29" t="s">
        <v>13</v>
      </c>
      <c r="H463" s="19" t="s">
        <v>0</v>
      </c>
      <c r="I463" s="27" t="s">
        <v>12</v>
      </c>
      <c r="J463" s="26">
        <v>2008</v>
      </c>
      <c r="K463" s="27" t="s">
        <v>11</v>
      </c>
      <c r="L463" s="141">
        <f>IF(J463&gt;2010,1,IF(J463&gt;2006,0.3,4))</f>
        <v>0.3</v>
      </c>
      <c r="M463" s="90"/>
      <c r="N463" s="155"/>
    </row>
    <row r="464" spans="1:20" hidden="1" x14ac:dyDescent="0.3">
      <c r="B464" s="31">
        <v>20170008367</v>
      </c>
      <c r="C464" s="27"/>
      <c r="D464" s="65">
        <f>N464+P464+R464</f>
        <v>0</v>
      </c>
      <c r="E464" s="27" t="s">
        <v>26</v>
      </c>
      <c r="F464" s="19" t="s">
        <v>25</v>
      </c>
      <c r="G464" s="29" t="s">
        <v>13</v>
      </c>
      <c r="H464" s="19" t="s">
        <v>0</v>
      </c>
      <c r="I464" s="27" t="s">
        <v>12</v>
      </c>
      <c r="J464" s="26">
        <v>2001</v>
      </c>
      <c r="K464" s="27" t="s">
        <v>11</v>
      </c>
      <c r="L464" s="141">
        <f>IF(J464&gt;2010,1,IF(J464&gt;2006,0.3,4))</f>
        <v>4</v>
      </c>
      <c r="M464" s="90"/>
      <c r="N464" s="155"/>
    </row>
    <row r="465" spans="1:20" ht="6" customHeight="1" x14ac:dyDescent="0.3">
      <c r="A465" s="32"/>
      <c r="B465" s="31"/>
      <c r="C465" s="27"/>
      <c r="D465" s="30"/>
      <c r="E465" s="27"/>
      <c r="F465" s="19"/>
      <c r="G465" s="29"/>
      <c r="H465" s="28"/>
      <c r="I465" s="159"/>
      <c r="J465" s="26"/>
      <c r="K465" s="25"/>
      <c r="L465" s="142"/>
    </row>
    <row r="466" spans="1:20" s="9" customFormat="1" x14ac:dyDescent="0.3">
      <c r="A466" s="18">
        <f>SUM(A2:A465)</f>
        <v>46</v>
      </c>
      <c r="B466" s="17"/>
      <c r="C466" s="16"/>
      <c r="D466" s="15"/>
      <c r="E466" s="24" t="s">
        <v>10</v>
      </c>
      <c r="F466" s="10"/>
      <c r="G466" s="23"/>
      <c r="H466" s="10"/>
      <c r="I466" s="10"/>
      <c r="J466" s="11"/>
      <c r="K466" s="10"/>
      <c r="L466" s="143"/>
      <c r="M466" s="239">
        <v>208</v>
      </c>
      <c r="N466" s="235">
        <f>COUNTIF(N2:N465,"&gt;0")</f>
        <v>200</v>
      </c>
      <c r="P466" s="143"/>
      <c r="R466" s="143"/>
      <c r="S466" s="230"/>
      <c r="T466" s="230"/>
    </row>
    <row r="467" spans="1:20" x14ac:dyDescent="0.3">
      <c r="A467" s="7">
        <f>SUMIF($H$2:$H$465,$H467,$A$2:$A$465)</f>
        <v>2</v>
      </c>
      <c r="E467" s="2">
        <f>COUNTIF($H$2:$H$465,$H467)</f>
        <v>25</v>
      </c>
      <c r="F467" s="21">
        <f>A467/E467</f>
        <v>0.08</v>
      </c>
      <c r="G467" s="20"/>
      <c r="H467" s="19" t="s">
        <v>9</v>
      </c>
      <c r="M467" s="240">
        <v>13</v>
      </c>
    </row>
    <row r="468" spans="1:20" x14ac:dyDescent="0.3">
      <c r="A468" s="7">
        <f t="shared" ref="A468:A476" si="0">SUMIF($H$2:$H$465,$H468,$A$2:$A$465)</f>
        <v>9</v>
      </c>
      <c r="E468" s="2">
        <f t="shared" ref="E468:E476" si="1">COUNTIF($H$2:$H$465,$H468)</f>
        <v>50</v>
      </c>
      <c r="F468" s="21">
        <f t="shared" ref="F468:F476" si="2">A468/E468</f>
        <v>0.18</v>
      </c>
      <c r="G468" s="20"/>
      <c r="H468" s="19" t="s">
        <v>8</v>
      </c>
      <c r="M468" s="240">
        <v>32</v>
      </c>
    </row>
    <row r="469" spans="1:20" x14ac:dyDescent="0.3">
      <c r="A469" s="7">
        <f t="shared" si="0"/>
        <v>7</v>
      </c>
      <c r="E469" s="2">
        <f t="shared" si="1"/>
        <v>55</v>
      </c>
      <c r="F469" s="21">
        <f t="shared" si="2"/>
        <v>0.12727272727272726</v>
      </c>
      <c r="G469" s="20"/>
      <c r="H469" s="19" t="s">
        <v>7</v>
      </c>
      <c r="M469" s="240">
        <v>26</v>
      </c>
    </row>
    <row r="470" spans="1:20" x14ac:dyDescent="0.3">
      <c r="A470" s="7">
        <f t="shared" si="0"/>
        <v>4</v>
      </c>
      <c r="E470" s="2">
        <f t="shared" si="1"/>
        <v>66</v>
      </c>
      <c r="F470" s="21">
        <f t="shared" si="2"/>
        <v>6.0606060606060608E-2</v>
      </c>
      <c r="G470" s="20"/>
      <c r="H470" s="19" t="s">
        <v>6</v>
      </c>
      <c r="M470" s="240">
        <v>29</v>
      </c>
    </row>
    <row r="471" spans="1:20" s="2" customFormat="1" x14ac:dyDescent="0.3">
      <c r="A471" s="7">
        <f t="shared" si="0"/>
        <v>3</v>
      </c>
      <c r="B471" s="6"/>
      <c r="C471" s="4"/>
      <c r="D471" s="5"/>
      <c r="E471" s="2">
        <f t="shared" si="1"/>
        <v>45</v>
      </c>
      <c r="F471" s="21">
        <f t="shared" si="2"/>
        <v>6.6666666666666666E-2</v>
      </c>
      <c r="G471" s="20"/>
      <c r="H471" s="19" t="s">
        <v>5</v>
      </c>
      <c r="I471" s="279"/>
      <c r="J471" s="3"/>
      <c r="L471" s="144"/>
      <c r="M471" s="240">
        <v>17</v>
      </c>
      <c r="N471" s="7"/>
      <c r="P471" s="7"/>
      <c r="R471" s="7"/>
      <c r="S471" s="218"/>
      <c r="T471" s="218"/>
    </row>
    <row r="472" spans="1:20" s="22" customFormat="1" x14ac:dyDescent="0.3">
      <c r="A472" s="7">
        <f t="shared" si="0"/>
        <v>4</v>
      </c>
      <c r="B472" s="6"/>
      <c r="C472" s="4"/>
      <c r="D472" s="5"/>
      <c r="E472" s="2">
        <f t="shared" si="1"/>
        <v>56</v>
      </c>
      <c r="F472" s="21">
        <f t="shared" si="2"/>
        <v>7.1428571428571425E-2</v>
      </c>
      <c r="G472" s="20"/>
      <c r="H472" s="19" t="s">
        <v>4</v>
      </c>
      <c r="I472" s="279"/>
      <c r="J472" s="3"/>
      <c r="K472" s="2"/>
      <c r="L472" s="144"/>
      <c r="M472" s="241">
        <v>15</v>
      </c>
      <c r="N472" s="149"/>
      <c r="P472" s="149"/>
      <c r="R472" s="149"/>
      <c r="S472" s="227"/>
      <c r="T472" s="227"/>
    </row>
    <row r="473" spans="1:20" x14ac:dyDescent="0.3">
      <c r="A473" s="7">
        <f t="shared" si="0"/>
        <v>3</v>
      </c>
      <c r="E473" s="2">
        <f t="shared" si="1"/>
        <v>47</v>
      </c>
      <c r="F473" s="21">
        <f t="shared" si="2"/>
        <v>6.3829787234042548E-2</v>
      </c>
      <c r="G473" s="20"/>
      <c r="H473" s="19" t="s">
        <v>3</v>
      </c>
      <c r="M473" s="240">
        <v>19</v>
      </c>
      <c r="N473" s="7"/>
    </row>
    <row r="474" spans="1:20" x14ac:dyDescent="0.3">
      <c r="A474" s="7">
        <f t="shared" si="0"/>
        <v>3</v>
      </c>
      <c r="E474" s="2">
        <f t="shared" si="1"/>
        <v>20</v>
      </c>
      <c r="F474" s="21">
        <f t="shared" si="2"/>
        <v>0.15</v>
      </c>
      <c r="G474" s="20"/>
      <c r="H474" s="19" t="s">
        <v>2</v>
      </c>
      <c r="M474" s="240">
        <v>14</v>
      </c>
    </row>
    <row r="475" spans="1:20" x14ac:dyDescent="0.3">
      <c r="A475" s="7">
        <f t="shared" si="0"/>
        <v>3</v>
      </c>
      <c r="E475" s="2">
        <f t="shared" si="1"/>
        <v>29</v>
      </c>
      <c r="F475" s="21">
        <f t="shared" si="2"/>
        <v>0.10344827586206896</v>
      </c>
      <c r="G475" s="20"/>
      <c r="H475" s="19" t="s">
        <v>1</v>
      </c>
      <c r="M475" s="240">
        <v>14</v>
      </c>
    </row>
    <row r="476" spans="1:20" x14ac:dyDescent="0.3">
      <c r="A476" s="7">
        <f t="shared" si="0"/>
        <v>8</v>
      </c>
      <c r="E476" s="2">
        <f t="shared" si="1"/>
        <v>69</v>
      </c>
      <c r="F476" s="21">
        <f t="shared" si="2"/>
        <v>0.11594202898550725</v>
      </c>
      <c r="G476" s="20"/>
      <c r="H476" s="19" t="s">
        <v>0</v>
      </c>
      <c r="M476" s="240">
        <v>29</v>
      </c>
    </row>
    <row r="477" spans="1:20" s="9" customFormat="1" x14ac:dyDescent="0.3">
      <c r="A477" s="18">
        <f>SUM(A467:A476)</f>
        <v>46</v>
      </c>
      <c r="B477" s="17"/>
      <c r="C477" s="16"/>
      <c r="D477" s="15"/>
      <c r="E477" s="14">
        <f>SUM(E467:E476)</f>
        <v>462</v>
      </c>
      <c r="F477" s="13">
        <f>A477/E477</f>
        <v>9.9567099567099568E-2</v>
      </c>
      <c r="G477" s="12"/>
      <c r="H477" s="10"/>
      <c r="I477" s="10"/>
      <c r="J477" s="11"/>
      <c r="K477" s="10"/>
      <c r="L477" s="145"/>
      <c r="M477" s="239">
        <v>208</v>
      </c>
      <c r="N477" s="234">
        <v>0.45</v>
      </c>
      <c r="P477" s="143"/>
      <c r="R477" s="143"/>
      <c r="S477" s="230"/>
      <c r="T477" s="230"/>
    </row>
    <row r="478" spans="1:20" x14ac:dyDescent="0.3">
      <c r="A478" s="8">
        <f>SUMIF(A2:A465,1,$L2:$L465)</f>
        <v>71.999999999999986</v>
      </c>
      <c r="M478" s="242">
        <v>298.50000000000034</v>
      </c>
    </row>
  </sheetData>
  <autoFilter ref="A2:T464" xr:uid="{3ED4CD26-260C-41B5-B70E-EF73B8A066CE}">
    <filterColumn colId="2">
      <customFilters>
        <customFilter operator="notEqual" val=" "/>
      </customFilters>
    </filterColumn>
    <sortState xmlns:xlrd2="http://schemas.microsoft.com/office/spreadsheetml/2017/richdata2" ref="A3:T464">
      <sortCondition ref="H2:H464"/>
    </sortState>
  </autoFilter>
  <mergeCells count="4">
    <mergeCell ref="C1:D1"/>
    <mergeCell ref="M1:N1"/>
    <mergeCell ref="O1:P1"/>
    <mergeCell ref="Q1:R1"/>
  </mergeCells>
  <phoneticPr fontId="24" type="noConversion"/>
  <dataValidations count="2">
    <dataValidation type="list" allowBlank="1" showInputMessage="1" showErrorMessage="1" sqref="H96 H10" xr:uid="{80E0B963-3621-4F09-8D00-97E26FC863D1}">
      <formula1>$H$121:$H$130</formula1>
    </dataValidation>
    <dataValidation type="list" allowBlank="1" showInputMessage="1" showErrorMessage="1" sqref="H97:H276 H11:H95 H3:H9" xr:uid="{9EE4F215-49B4-4BE4-B624-6ABD8017295A}">
      <formula1>$H$279:$H$288</formula1>
    </dataValidation>
  </dataValidations>
  <printOptions horizontalCentered="1" gridLines="1" gridLinesSet="0"/>
  <pageMargins left="0.39370078740157483" right="0.39370078740157483" top="0.74803149606299213" bottom="0.47244094488188981" header="0.23622047244094491" footer="0.15748031496062992"/>
  <pageSetup paperSize="9" scale="92" fitToHeight="0" orientation="portrait" r:id="rId1"/>
  <headerFooter alignWithMargins="0">
    <oddHeader>&amp;C&amp;"Arial,Gras"&amp;12&amp;A</oddHeader>
    <oddFooter>&amp;L&amp;F / &amp;A&amp;R&amp;D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8C0BF-AB23-47AA-ACA5-C80535DEBE5A}">
  <sheetPr codeName="Feuil4">
    <tabColor rgb="FF92D050"/>
  </sheetPr>
  <dimension ref="A1:AA269"/>
  <sheetViews>
    <sheetView zoomScaleNormal="100" workbookViewId="0">
      <pane xSplit="8" ySplit="1" topLeftCell="I2" activePane="bottomRight" state="frozen"/>
      <selection pane="topRight" activeCell="I1" sqref="I1"/>
      <selection pane="bottomLeft" activeCell="A2" sqref="A2"/>
      <selection pane="bottomRight" activeCell="D15" sqref="D15"/>
    </sheetView>
  </sheetViews>
  <sheetFormatPr baseColWidth="10" defaultColWidth="11.44140625" defaultRowHeight="14.4" outlineLevelCol="1" x14ac:dyDescent="0.3"/>
  <cols>
    <col min="1" max="1" width="4.88671875" style="33" customWidth="1"/>
    <col min="2" max="2" width="12.33203125" style="61" customWidth="1" outlineLevel="1"/>
    <col min="3" max="3" width="7.109375" style="64" customWidth="1" outlineLevel="1"/>
    <col min="4" max="4" width="7.109375" style="61" customWidth="1" outlineLevel="1"/>
    <col min="5" max="5" width="5.109375" style="61" customWidth="1"/>
    <col min="6" max="6" width="23.33203125" style="33" customWidth="1"/>
    <col min="7" max="7" width="13.77734375" style="130" customWidth="1"/>
    <col min="8" max="8" width="31.77734375" style="130" customWidth="1"/>
    <col min="9" max="9" width="6.5546875" style="90" customWidth="1"/>
    <col min="10" max="10" width="5.88671875" style="90" customWidth="1"/>
    <col min="11" max="13" width="5.6640625" style="90" customWidth="1"/>
    <col min="14" max="14" width="6.88671875" style="90" customWidth="1"/>
    <col min="15" max="15" width="7.33203125" style="90" customWidth="1"/>
    <col min="16" max="16" width="8.6640625" style="90" customWidth="1"/>
    <col min="17" max="17" width="5.77734375" style="90" customWidth="1"/>
    <col min="18" max="18" width="7.44140625" style="90" customWidth="1"/>
    <col min="19" max="19" width="8.6640625" style="90" customWidth="1"/>
    <col min="20" max="20" width="5.6640625" style="90" customWidth="1"/>
    <col min="21" max="21" width="7.33203125" style="90" customWidth="1"/>
    <col min="22" max="22" width="8" style="90" customWidth="1"/>
    <col min="23" max="23" width="5.77734375" style="90" customWidth="1"/>
    <col min="24" max="24" width="7.33203125" style="90" customWidth="1"/>
    <col min="25" max="25" width="3.44140625" style="33" customWidth="1"/>
    <col min="26" max="27" width="7.109375" style="33" customWidth="1"/>
    <col min="28" max="16384" width="11.44140625" style="33"/>
  </cols>
  <sheetData>
    <row r="1" spans="1:27" x14ac:dyDescent="0.3">
      <c r="A1" s="108" t="s">
        <v>894</v>
      </c>
      <c r="B1" s="109" t="s">
        <v>895</v>
      </c>
      <c r="C1" s="110" t="s">
        <v>896</v>
      </c>
      <c r="D1" s="109" t="s">
        <v>897</v>
      </c>
      <c r="E1" s="109" t="s">
        <v>898</v>
      </c>
      <c r="F1" s="108" t="s">
        <v>899</v>
      </c>
      <c r="G1" s="111" t="s">
        <v>900</v>
      </c>
      <c r="H1" s="111" t="s">
        <v>901</v>
      </c>
      <c r="I1" s="112" t="s">
        <v>902</v>
      </c>
      <c r="J1" s="113" t="s">
        <v>903</v>
      </c>
      <c r="K1" s="114" t="s">
        <v>904</v>
      </c>
      <c r="L1" s="114" t="s">
        <v>905</v>
      </c>
      <c r="M1" s="114" t="s">
        <v>906</v>
      </c>
      <c r="N1" s="115" t="s">
        <v>907</v>
      </c>
      <c r="O1" s="114" t="s">
        <v>908</v>
      </c>
      <c r="P1" s="116" t="s">
        <v>909</v>
      </c>
      <c r="Q1" s="117" t="s">
        <v>903</v>
      </c>
      <c r="R1" s="118" t="s">
        <v>908</v>
      </c>
      <c r="S1" s="119" t="s">
        <v>910</v>
      </c>
      <c r="T1" s="119" t="s">
        <v>903</v>
      </c>
      <c r="U1" s="120" t="s">
        <v>908</v>
      </c>
      <c r="V1" s="121" t="s">
        <v>911</v>
      </c>
      <c r="W1" s="121" t="s">
        <v>903</v>
      </c>
      <c r="X1" s="121" t="s">
        <v>908</v>
      </c>
      <c r="Z1" s="122" t="s">
        <v>892</v>
      </c>
      <c r="AA1" s="123" t="s">
        <v>884</v>
      </c>
    </row>
    <row r="2" spans="1:27" s="125" customFormat="1" x14ac:dyDescent="0.3">
      <c r="A2" s="33">
        <v>122</v>
      </c>
      <c r="B2" s="61">
        <v>20230120902</v>
      </c>
      <c r="C2" s="64"/>
      <c r="D2" s="61"/>
      <c r="E2" s="124" t="s">
        <v>442</v>
      </c>
      <c r="F2" s="125" t="s">
        <v>441</v>
      </c>
      <c r="G2" s="126" t="s">
        <v>381</v>
      </c>
      <c r="H2" s="126" t="s">
        <v>9</v>
      </c>
      <c r="I2" s="90">
        <v>1</v>
      </c>
      <c r="J2" s="90">
        <v>3</v>
      </c>
      <c r="K2" s="61">
        <v>1</v>
      </c>
      <c r="L2" s="61">
        <v>1</v>
      </c>
      <c r="M2" s="61">
        <v>1</v>
      </c>
      <c r="N2" s="61">
        <v>3</v>
      </c>
      <c r="O2" s="61">
        <v>1</v>
      </c>
      <c r="P2" s="61"/>
      <c r="Q2" s="61"/>
      <c r="R2" s="61"/>
      <c r="S2" s="61"/>
      <c r="T2" s="61"/>
      <c r="U2" s="61"/>
      <c r="V2" s="61">
        <v>101</v>
      </c>
      <c r="W2" s="61">
        <v>1</v>
      </c>
      <c r="X2" s="61">
        <v>1</v>
      </c>
      <c r="Y2" s="64"/>
      <c r="Z2" s="127">
        <f t="shared" ref="Z2:Z65" si="0">IF(O2="Abs","Abs",IF(X2&lt;&gt;"",X2,IF(U2&lt;&gt;"",CONCATENATE("1/2 ",U2),IF(R2&lt;&gt;"",CONCATENATE("1/4 ",R2),CONCATENATE("M ",O2)))))</f>
        <v>1</v>
      </c>
      <c r="AA2" s="127">
        <f>VLOOKUP(Z2,[4]base!$Q$3:$Z$27,HLOOKUP(VLOOKUP($H2,[4]Film!$B$3:$V$29,21,FALSE),[4]base!$R$1:$Z$2,2,FALSE)+1,FALSE)</f>
        <v>18</v>
      </c>
    </row>
    <row r="3" spans="1:27" x14ac:dyDescent="0.3">
      <c r="A3" s="33">
        <v>158</v>
      </c>
      <c r="B3" s="128">
        <v>20200052560</v>
      </c>
      <c r="C3" s="61"/>
      <c r="D3" s="128"/>
      <c r="E3" s="128" t="s">
        <v>290</v>
      </c>
      <c r="F3" s="129" t="s">
        <v>289</v>
      </c>
      <c r="G3" s="129" t="s">
        <v>13</v>
      </c>
      <c r="H3" s="129" t="s">
        <v>9</v>
      </c>
      <c r="I3" s="61">
        <v>1</v>
      </c>
      <c r="J3" s="61">
        <v>1</v>
      </c>
      <c r="K3" s="61">
        <v>2</v>
      </c>
      <c r="L3" s="61">
        <v>6</v>
      </c>
      <c r="M3" s="61">
        <v>2</v>
      </c>
      <c r="N3" s="61">
        <v>10</v>
      </c>
      <c r="O3" s="61">
        <v>3</v>
      </c>
      <c r="P3" s="61"/>
      <c r="Q3" s="61"/>
      <c r="R3" s="61"/>
      <c r="S3" s="61"/>
      <c r="T3" s="61"/>
      <c r="U3" s="61"/>
      <c r="V3" s="61">
        <v>101</v>
      </c>
      <c r="W3" s="61">
        <v>5</v>
      </c>
      <c r="X3" s="61">
        <v>2</v>
      </c>
      <c r="Y3" s="64"/>
      <c r="Z3" s="90">
        <f t="shared" si="0"/>
        <v>2</v>
      </c>
      <c r="AA3" s="90">
        <f>VLOOKUP(Z3,[4]base!$Q$3:$Z$27,HLOOKUP(VLOOKUP($H3,[4]Film!$B$3:$V$29,21,FALSE),[4]base!$R$1:$Z$2,2,FALSE)+1,FALSE)</f>
        <v>14</v>
      </c>
    </row>
    <row r="4" spans="1:27" x14ac:dyDescent="0.3">
      <c r="A4" s="33">
        <v>187</v>
      </c>
      <c r="B4" s="61">
        <v>20230121080</v>
      </c>
      <c r="E4" s="61" t="s">
        <v>133</v>
      </c>
      <c r="F4" s="33" t="s">
        <v>132</v>
      </c>
      <c r="G4" s="130" t="s">
        <v>13</v>
      </c>
      <c r="H4" s="130" t="s">
        <v>9</v>
      </c>
      <c r="I4" s="90">
        <v>1</v>
      </c>
      <c r="J4" s="90">
        <v>4</v>
      </c>
      <c r="K4" s="61">
        <v>3</v>
      </c>
      <c r="L4" s="61">
        <v>2</v>
      </c>
      <c r="M4" s="61">
        <v>3</v>
      </c>
      <c r="N4" s="61">
        <v>8</v>
      </c>
      <c r="O4" s="61">
        <v>2</v>
      </c>
      <c r="P4" s="61"/>
      <c r="Q4" s="61"/>
      <c r="R4" s="61"/>
      <c r="S4" s="61"/>
      <c r="T4" s="61"/>
      <c r="U4" s="61"/>
      <c r="V4" s="61">
        <v>101</v>
      </c>
      <c r="W4" s="61">
        <v>3</v>
      </c>
      <c r="X4" s="61">
        <v>3</v>
      </c>
      <c r="Y4" s="64"/>
      <c r="Z4" s="90">
        <f t="shared" si="0"/>
        <v>3</v>
      </c>
      <c r="AA4" s="90">
        <f>VLOOKUP(Z4,[4]base!$Q$3:$Z$27,HLOOKUP(VLOOKUP($H4,[4]Film!$B$3:$V$29,21,FALSE),[4]base!$R$1:$Z$2,2,FALSE)+1,FALSE)</f>
        <v>11</v>
      </c>
    </row>
    <row r="5" spans="1:27" x14ac:dyDescent="0.3">
      <c r="A5" s="33">
        <v>45</v>
      </c>
      <c r="B5" s="61">
        <v>20230120921</v>
      </c>
      <c r="E5" s="61" t="s">
        <v>727</v>
      </c>
      <c r="F5" s="33" t="s">
        <v>726</v>
      </c>
      <c r="G5" s="130" t="s">
        <v>683</v>
      </c>
      <c r="H5" s="130" t="s">
        <v>9</v>
      </c>
      <c r="I5" s="90">
        <v>2</v>
      </c>
      <c r="J5" s="90">
        <v>3</v>
      </c>
      <c r="K5" s="61" t="s">
        <v>912</v>
      </c>
      <c r="L5" s="61">
        <v>1</v>
      </c>
      <c r="M5" s="61">
        <v>2</v>
      </c>
      <c r="N5" s="61">
        <v>8</v>
      </c>
      <c r="O5" s="61">
        <v>2</v>
      </c>
      <c r="P5" s="61"/>
      <c r="Q5" s="61"/>
      <c r="R5" s="61"/>
      <c r="S5" s="61"/>
      <c r="T5" s="61"/>
      <c r="U5" s="61"/>
      <c r="V5" s="61">
        <v>101</v>
      </c>
      <c r="W5" s="61">
        <v>4</v>
      </c>
      <c r="X5" s="61">
        <v>4</v>
      </c>
      <c r="Y5" s="64"/>
      <c r="Z5" s="90">
        <f t="shared" si="0"/>
        <v>4</v>
      </c>
      <c r="AA5" s="90">
        <f>VLOOKUP(Z5,[4]base!$Q$3:$Z$27,HLOOKUP(VLOOKUP($H5,[4]Film!$B$3:$V$29,21,FALSE),[4]base!$R$1:$Z$2,2,FALSE)+1,FALSE)</f>
        <v>9</v>
      </c>
    </row>
    <row r="6" spans="1:27" x14ac:dyDescent="0.3">
      <c r="A6" s="33">
        <v>131</v>
      </c>
      <c r="B6" s="61">
        <v>20230124052</v>
      </c>
      <c r="E6" s="61" t="s">
        <v>389</v>
      </c>
      <c r="F6" s="33" t="s">
        <v>388</v>
      </c>
      <c r="G6" s="130" t="s">
        <v>387</v>
      </c>
      <c r="H6" s="130" t="s">
        <v>9</v>
      </c>
      <c r="I6" s="90">
        <v>2</v>
      </c>
      <c r="J6" s="90">
        <v>5</v>
      </c>
      <c r="K6" s="90">
        <v>1</v>
      </c>
      <c r="L6" s="90">
        <v>3</v>
      </c>
      <c r="M6" s="90">
        <v>1</v>
      </c>
      <c r="N6" s="90">
        <v>5</v>
      </c>
      <c r="O6" s="90">
        <v>1</v>
      </c>
      <c r="V6" s="90">
        <v>101</v>
      </c>
      <c r="W6" s="90">
        <v>2</v>
      </c>
      <c r="X6" s="90">
        <v>5</v>
      </c>
      <c r="Z6" s="90">
        <f t="shared" si="0"/>
        <v>5</v>
      </c>
      <c r="AA6" s="90">
        <f>VLOOKUP(Z6,[4]base!$Q$3:$Z$27,HLOOKUP(VLOOKUP($H6,[4]Film!$B$3:$V$29,21,FALSE),[4]base!$R$1:$Z$2,2,FALSE)+1,FALSE)</f>
        <v>8</v>
      </c>
    </row>
    <row r="7" spans="1:27" x14ac:dyDescent="0.3">
      <c r="A7" s="33">
        <v>51</v>
      </c>
      <c r="B7" s="61">
        <v>20200052703</v>
      </c>
      <c r="E7" s="61" t="s">
        <v>711</v>
      </c>
      <c r="F7" s="33" t="s">
        <v>710</v>
      </c>
      <c r="G7" s="130" t="s">
        <v>683</v>
      </c>
      <c r="H7" s="130" t="s">
        <v>9</v>
      </c>
      <c r="I7" s="90">
        <v>2</v>
      </c>
      <c r="J7" s="90">
        <v>1</v>
      </c>
      <c r="K7" s="90">
        <v>3</v>
      </c>
      <c r="L7" s="90">
        <v>4</v>
      </c>
      <c r="M7" s="90">
        <v>3</v>
      </c>
      <c r="N7" s="90">
        <v>10</v>
      </c>
      <c r="O7" s="90">
        <v>4</v>
      </c>
      <c r="V7" s="90">
        <v>101</v>
      </c>
      <c r="W7" s="90">
        <v>8</v>
      </c>
      <c r="X7" s="90">
        <v>6</v>
      </c>
      <c r="Z7" s="90">
        <f t="shared" si="0"/>
        <v>6</v>
      </c>
      <c r="AA7" s="90">
        <f>VLOOKUP(Z7,[4]base!$Q$3:$Z$27,HLOOKUP(VLOOKUP($H7,[4]Film!$B$3:$V$29,21,FALSE),[4]base!$R$1:$Z$2,2,FALSE)+1,FALSE)</f>
        <v>7</v>
      </c>
    </row>
    <row r="8" spans="1:27" x14ac:dyDescent="0.3">
      <c r="A8" s="33">
        <v>23</v>
      </c>
      <c r="B8" s="128">
        <v>20230122234</v>
      </c>
      <c r="C8" s="61"/>
      <c r="D8" s="128"/>
      <c r="E8" s="128" t="s">
        <v>809</v>
      </c>
      <c r="F8" s="129" t="s">
        <v>808</v>
      </c>
      <c r="G8" s="129" t="s">
        <v>683</v>
      </c>
      <c r="H8" s="129" t="s">
        <v>9</v>
      </c>
      <c r="I8" s="61">
        <v>1</v>
      </c>
      <c r="J8" s="61">
        <v>5</v>
      </c>
      <c r="K8" s="90">
        <v>4</v>
      </c>
      <c r="L8" s="90">
        <v>4</v>
      </c>
      <c r="M8" s="90">
        <v>4</v>
      </c>
      <c r="N8" s="90">
        <v>12</v>
      </c>
      <c r="O8" s="90">
        <v>4</v>
      </c>
      <c r="V8" s="90">
        <v>101</v>
      </c>
      <c r="W8" s="90">
        <v>7</v>
      </c>
      <c r="X8" s="90">
        <v>7</v>
      </c>
      <c r="Z8" s="90">
        <f t="shared" si="0"/>
        <v>7</v>
      </c>
      <c r="AA8" s="90">
        <f>VLOOKUP(Z8,[4]base!$Q$3:$Z$27,HLOOKUP(VLOOKUP($H8,[4]Film!$B$3:$V$29,21,FALSE),[4]base!$R$1:$Z$2,2,FALSE)+1,FALSE)</f>
        <v>6</v>
      </c>
    </row>
    <row r="9" spans="1:27" x14ac:dyDescent="0.3">
      <c r="A9" s="33">
        <v>146</v>
      </c>
      <c r="B9" s="61">
        <v>20230124059</v>
      </c>
      <c r="E9" s="61" t="s">
        <v>338</v>
      </c>
      <c r="F9" s="33" t="s">
        <v>337</v>
      </c>
      <c r="G9" s="130" t="s">
        <v>13</v>
      </c>
      <c r="H9" s="130" t="s">
        <v>9</v>
      </c>
      <c r="I9" s="90">
        <v>2</v>
      </c>
      <c r="J9" s="90">
        <v>6</v>
      </c>
      <c r="K9" s="61">
        <v>2</v>
      </c>
      <c r="L9" s="61">
        <v>2</v>
      </c>
      <c r="M9" s="61">
        <v>4</v>
      </c>
      <c r="N9" s="61">
        <v>8</v>
      </c>
      <c r="O9" s="61">
        <v>3</v>
      </c>
      <c r="P9" s="61"/>
      <c r="Q9" s="61"/>
      <c r="R9" s="61"/>
      <c r="S9" s="61"/>
      <c r="T9" s="61"/>
      <c r="U9" s="61"/>
      <c r="V9" s="61">
        <v>101</v>
      </c>
      <c r="W9" s="61">
        <v>6</v>
      </c>
      <c r="X9" s="61">
        <v>8</v>
      </c>
      <c r="Y9" s="64"/>
      <c r="Z9" s="90">
        <f t="shared" si="0"/>
        <v>8</v>
      </c>
      <c r="AA9" s="90">
        <f>VLOOKUP(Z9,[4]base!$Q$3:$Z$27,HLOOKUP(VLOOKUP($H9,[4]Film!$B$3:$V$29,21,FALSE),[4]base!$R$1:$Z$2,2,FALSE)+1,FALSE)</f>
        <v>5</v>
      </c>
    </row>
    <row r="10" spans="1:27" x14ac:dyDescent="0.3">
      <c r="A10" s="33">
        <v>96</v>
      </c>
      <c r="B10" s="128">
        <v>20230120627</v>
      </c>
      <c r="C10" s="61"/>
      <c r="D10" s="128"/>
      <c r="E10" s="128" t="s">
        <v>579</v>
      </c>
      <c r="F10" s="129" t="s">
        <v>578</v>
      </c>
      <c r="G10" s="129" t="s">
        <v>381</v>
      </c>
      <c r="H10" s="129" t="s">
        <v>9</v>
      </c>
      <c r="I10" s="61">
        <v>1</v>
      </c>
      <c r="J10" s="61">
        <v>2</v>
      </c>
      <c r="K10" s="90">
        <v>5</v>
      </c>
      <c r="L10" s="90">
        <v>3</v>
      </c>
      <c r="M10" s="90" t="s">
        <v>912</v>
      </c>
      <c r="N10" s="90">
        <v>14</v>
      </c>
      <c r="O10" s="90">
        <v>5</v>
      </c>
      <c r="Z10" s="90" t="str">
        <f t="shared" si="0"/>
        <v>M 5</v>
      </c>
      <c r="AA10" s="90">
        <f>VLOOKUP(Z10,[4]base!$Q$3:$Z$27,HLOOKUP(VLOOKUP($H10,[4]Film!$B$3:$V$29,21,FALSE),[4]base!$R$1:$Z$2,2,FALSE)+1,FALSE)</f>
        <v>4</v>
      </c>
    </row>
    <row r="11" spans="1:27" x14ac:dyDescent="0.3">
      <c r="A11" s="33">
        <v>210</v>
      </c>
      <c r="B11" s="61">
        <v>20230123744</v>
      </c>
      <c r="E11" s="131" t="s">
        <v>58</v>
      </c>
      <c r="F11" s="84" t="s">
        <v>57</v>
      </c>
      <c r="G11" s="132" t="s">
        <v>13</v>
      </c>
      <c r="H11" s="84" t="s">
        <v>9</v>
      </c>
      <c r="I11" s="90">
        <v>2</v>
      </c>
      <c r="J11" s="90">
        <v>7</v>
      </c>
      <c r="K11" s="61">
        <v>4</v>
      </c>
      <c r="L11" s="61">
        <v>5</v>
      </c>
      <c r="M11" s="61">
        <v>5</v>
      </c>
      <c r="N11" s="61">
        <v>14</v>
      </c>
      <c r="O11" s="61">
        <v>5</v>
      </c>
      <c r="P11" s="61"/>
      <c r="Q11" s="61"/>
      <c r="R11" s="61"/>
      <c r="S11" s="61"/>
      <c r="T11" s="61"/>
      <c r="U11" s="61"/>
      <c r="V11" s="61"/>
      <c r="W11" s="61"/>
      <c r="X11" s="61"/>
      <c r="Y11" s="64"/>
      <c r="Z11" s="90" t="str">
        <f t="shared" si="0"/>
        <v>M 5</v>
      </c>
      <c r="AA11" s="90">
        <f>VLOOKUP(Z11,[4]base!$Q$3:$Z$27,HLOOKUP(VLOOKUP($H11,[4]Film!$B$3:$V$29,21,FALSE),[4]base!$R$1:$Z$2,2,FALSE)+1,FALSE)</f>
        <v>4</v>
      </c>
    </row>
    <row r="12" spans="1:27" x14ac:dyDescent="0.3">
      <c r="A12" s="33">
        <v>39</v>
      </c>
      <c r="B12" s="61">
        <v>20230128503</v>
      </c>
      <c r="E12" s="61" t="s">
        <v>746</v>
      </c>
      <c r="F12" s="33" t="s">
        <v>745</v>
      </c>
      <c r="G12" s="130" t="s">
        <v>683</v>
      </c>
      <c r="H12" s="130" t="s">
        <v>9</v>
      </c>
      <c r="I12" s="90">
        <v>1</v>
      </c>
      <c r="J12" s="90">
        <v>6</v>
      </c>
      <c r="K12" s="90">
        <v>6</v>
      </c>
      <c r="L12" s="90">
        <v>5</v>
      </c>
      <c r="M12" s="90">
        <v>5</v>
      </c>
      <c r="N12" s="90">
        <v>16</v>
      </c>
      <c r="O12" s="90">
        <v>6</v>
      </c>
      <c r="Z12" s="90" t="str">
        <f t="shared" si="0"/>
        <v>M 6</v>
      </c>
      <c r="AA12" s="90">
        <f>VLOOKUP(Z12,[4]base!$Q$3:$Z$27,HLOOKUP(VLOOKUP($H12,[4]Film!$B$3:$V$29,21,FALSE),[4]base!$R$1:$Z$2,2,FALSE)+1,FALSE)</f>
        <v>3</v>
      </c>
    </row>
    <row r="13" spans="1:27" x14ac:dyDescent="0.3">
      <c r="A13" s="33">
        <v>17</v>
      </c>
      <c r="B13" s="61">
        <v>20220119994</v>
      </c>
      <c r="E13" s="61" t="s">
        <v>834</v>
      </c>
      <c r="F13" s="33" t="s">
        <v>833</v>
      </c>
      <c r="G13" s="130" t="s">
        <v>683</v>
      </c>
      <c r="H13" s="130" t="s">
        <v>9</v>
      </c>
      <c r="I13" s="90">
        <v>2</v>
      </c>
      <c r="J13" s="90">
        <v>2</v>
      </c>
      <c r="K13" s="90" t="s">
        <v>913</v>
      </c>
      <c r="L13" s="90" t="s">
        <v>913</v>
      </c>
      <c r="M13" s="90" t="s">
        <v>913</v>
      </c>
      <c r="N13" s="90">
        <v>27</v>
      </c>
      <c r="O13" s="90" t="s">
        <v>914</v>
      </c>
      <c r="Z13" s="90" t="str">
        <f t="shared" si="0"/>
        <v>Abs</v>
      </c>
      <c r="AA13" s="90">
        <f>VLOOKUP(Z13,[4]base!$Q$3:$Z$27,HLOOKUP(VLOOKUP($H13,[4]Film!$B$3:$V$29,21,FALSE),[4]base!$R$1:$Z$2,2,FALSE)+1,FALSE)</f>
        <v>0</v>
      </c>
    </row>
    <row r="14" spans="1:27" x14ac:dyDescent="0.3">
      <c r="A14" s="33">
        <v>35</v>
      </c>
      <c r="B14" s="61">
        <v>20230120933</v>
      </c>
      <c r="E14" s="61" t="s">
        <v>623</v>
      </c>
      <c r="F14" s="33" t="s">
        <v>754</v>
      </c>
      <c r="G14" s="130" t="s">
        <v>683</v>
      </c>
      <c r="H14" s="130" t="s">
        <v>9</v>
      </c>
      <c r="I14" s="90">
        <v>2</v>
      </c>
      <c r="J14" s="90">
        <v>4</v>
      </c>
      <c r="K14" s="90" t="s">
        <v>913</v>
      </c>
      <c r="L14" s="90" t="s">
        <v>913</v>
      </c>
      <c r="M14" s="90" t="s">
        <v>913</v>
      </c>
      <c r="N14" s="90">
        <v>27</v>
      </c>
      <c r="O14" s="90" t="s">
        <v>914</v>
      </c>
      <c r="Z14" s="90" t="str">
        <f t="shared" si="0"/>
        <v>Abs</v>
      </c>
      <c r="AA14" s="90">
        <f>VLOOKUP(Z14,[4]base!$Q$3:$Z$27,HLOOKUP(VLOOKUP($H14,[4]Film!$B$3:$V$29,21,FALSE),[4]base!$R$1:$Z$2,2,FALSE)+1,FALSE)</f>
        <v>0</v>
      </c>
    </row>
    <row r="15" spans="1:27" s="125" customFormat="1" x14ac:dyDescent="0.3">
      <c r="A15" s="33">
        <v>4</v>
      </c>
      <c r="B15" s="128">
        <v>20200031065</v>
      </c>
      <c r="C15" s="61"/>
      <c r="D15" s="128"/>
      <c r="E15" s="133" t="s">
        <v>877</v>
      </c>
      <c r="F15" s="134" t="s">
        <v>876</v>
      </c>
      <c r="G15" s="134" t="s">
        <v>683</v>
      </c>
      <c r="H15" s="134" t="s">
        <v>8</v>
      </c>
      <c r="I15" s="61">
        <v>3</v>
      </c>
      <c r="J15" s="61">
        <v>1</v>
      </c>
      <c r="K15" s="61">
        <v>1</v>
      </c>
      <c r="L15" s="61">
        <v>1</v>
      </c>
      <c r="M15" s="61">
        <v>1</v>
      </c>
      <c r="N15" s="61">
        <v>3</v>
      </c>
      <c r="O15" s="61">
        <v>1</v>
      </c>
      <c r="P15" s="61"/>
      <c r="Q15" s="61"/>
      <c r="R15" s="61"/>
      <c r="S15" s="61">
        <v>201</v>
      </c>
      <c r="T15" s="61">
        <v>1</v>
      </c>
      <c r="U15" s="61">
        <v>1</v>
      </c>
      <c r="V15" s="61">
        <v>102</v>
      </c>
      <c r="W15" s="61">
        <v>1.0000000000000009</v>
      </c>
      <c r="X15" s="61">
        <v>1</v>
      </c>
      <c r="Y15" s="64"/>
      <c r="Z15" s="127">
        <f t="shared" si="0"/>
        <v>1</v>
      </c>
      <c r="AA15" s="127">
        <f>VLOOKUP(Z15,[4]base!$Q$3:$Z$27,HLOOKUP(VLOOKUP($H15,[4]Film!$B$3:$V$29,21,FALSE),[4]base!$R$1:$Z$2,2,FALSE)+1,FALSE)</f>
        <v>22</v>
      </c>
    </row>
    <row r="16" spans="1:27" x14ac:dyDescent="0.3">
      <c r="A16" s="33">
        <v>147</v>
      </c>
      <c r="B16" s="61">
        <v>20200031163</v>
      </c>
      <c r="E16" s="61" t="s">
        <v>336</v>
      </c>
      <c r="F16" s="33" t="s">
        <v>335</v>
      </c>
      <c r="G16" s="130" t="s">
        <v>13</v>
      </c>
      <c r="H16" s="130" t="s">
        <v>8</v>
      </c>
      <c r="I16" s="90">
        <v>4</v>
      </c>
      <c r="J16" s="90">
        <v>1</v>
      </c>
      <c r="K16" s="61">
        <v>1</v>
      </c>
      <c r="L16" s="61">
        <v>1</v>
      </c>
      <c r="M16" s="61">
        <v>1</v>
      </c>
      <c r="N16" s="61">
        <v>3</v>
      </c>
      <c r="O16" s="61">
        <v>1</v>
      </c>
      <c r="P16" s="61"/>
      <c r="Q16" s="61"/>
      <c r="R16" s="61"/>
      <c r="S16" s="61">
        <v>202</v>
      </c>
      <c r="T16" s="61">
        <v>1</v>
      </c>
      <c r="U16" s="61">
        <v>3</v>
      </c>
      <c r="V16" s="61">
        <v>102</v>
      </c>
      <c r="W16" s="61">
        <v>6.0000000000000009</v>
      </c>
      <c r="X16" s="61">
        <v>2</v>
      </c>
      <c r="Y16" s="64"/>
      <c r="Z16" s="90">
        <f t="shared" si="0"/>
        <v>2</v>
      </c>
      <c r="AA16" s="90">
        <f>VLOOKUP(Z16,[4]base!$Q$3:$Z$27,HLOOKUP(VLOOKUP($H16,[4]Film!$B$3:$V$29,21,FALSE),[4]base!$R$1:$Z$2,2,FALSE)+1,FALSE)</f>
        <v>18</v>
      </c>
    </row>
    <row r="17" spans="1:27" x14ac:dyDescent="0.3">
      <c r="A17" s="33">
        <v>191</v>
      </c>
      <c r="B17" s="128">
        <v>20210080960</v>
      </c>
      <c r="C17" s="61"/>
      <c r="D17" s="128"/>
      <c r="E17" s="128" t="s">
        <v>120</v>
      </c>
      <c r="F17" s="129" t="s">
        <v>119</v>
      </c>
      <c r="G17" s="129" t="s">
        <v>13</v>
      </c>
      <c r="H17" s="129" t="s">
        <v>8</v>
      </c>
      <c r="I17" s="61">
        <v>3</v>
      </c>
      <c r="J17" s="61">
        <v>2</v>
      </c>
      <c r="K17" s="61">
        <v>2</v>
      </c>
      <c r="L17" s="61">
        <v>2</v>
      </c>
      <c r="M17" s="61">
        <v>2</v>
      </c>
      <c r="N17" s="61">
        <v>6</v>
      </c>
      <c r="O17" s="61">
        <v>2</v>
      </c>
      <c r="P17" s="61"/>
      <c r="Q17" s="61"/>
      <c r="R17" s="61"/>
      <c r="S17" s="61">
        <v>202</v>
      </c>
      <c r="T17" s="61">
        <v>3</v>
      </c>
      <c r="U17" s="61">
        <v>2</v>
      </c>
      <c r="V17" s="61">
        <v>102</v>
      </c>
      <c r="W17" s="61">
        <v>3.9999999999999991</v>
      </c>
      <c r="X17" s="61">
        <v>3</v>
      </c>
      <c r="Y17" s="64"/>
      <c r="Z17" s="90">
        <f t="shared" si="0"/>
        <v>3</v>
      </c>
      <c r="AA17" s="90">
        <f>VLOOKUP(Z17,[4]base!$Q$3:$Z$27,HLOOKUP(VLOOKUP($H17,[4]Film!$B$3:$V$29,21,FALSE),[4]base!$R$1:$Z$2,2,FALSE)+1,FALSE)</f>
        <v>15</v>
      </c>
    </row>
    <row r="18" spans="1:27" x14ac:dyDescent="0.3">
      <c r="A18" s="33">
        <v>157</v>
      </c>
      <c r="B18" s="128">
        <v>20200032278</v>
      </c>
      <c r="C18" s="61"/>
      <c r="D18" s="128"/>
      <c r="E18" s="128" t="s">
        <v>292</v>
      </c>
      <c r="F18" s="129" t="s">
        <v>291</v>
      </c>
      <c r="G18" s="129" t="s">
        <v>13</v>
      </c>
      <c r="H18" s="129" t="s">
        <v>8</v>
      </c>
      <c r="I18" s="61">
        <v>5</v>
      </c>
      <c r="J18" s="61">
        <v>1</v>
      </c>
      <c r="K18" s="61">
        <v>1</v>
      </c>
      <c r="L18" s="61">
        <v>1</v>
      </c>
      <c r="M18" s="61">
        <v>1</v>
      </c>
      <c r="N18" s="61">
        <v>3</v>
      </c>
      <c r="O18" s="61">
        <v>1</v>
      </c>
      <c r="P18" s="61"/>
      <c r="Q18" s="61"/>
      <c r="R18" s="61"/>
      <c r="S18" s="61">
        <v>202</v>
      </c>
      <c r="T18" s="61">
        <v>2</v>
      </c>
      <c r="U18" s="61">
        <v>1</v>
      </c>
      <c r="V18" s="61">
        <v>102</v>
      </c>
      <c r="W18" s="61">
        <v>1.9999999999999996</v>
      </c>
      <c r="X18" s="61">
        <v>4</v>
      </c>
      <c r="Y18" s="64"/>
      <c r="Z18" s="90">
        <f t="shared" si="0"/>
        <v>4</v>
      </c>
      <c r="AA18" s="90">
        <f>VLOOKUP(Z18,[4]base!$Q$3:$Z$27,HLOOKUP(VLOOKUP($H18,[4]Film!$B$3:$V$29,21,FALSE),[4]base!$R$1:$Z$2,2,FALSE)+1,FALSE)</f>
        <v>13</v>
      </c>
    </row>
    <row r="19" spans="1:27" x14ac:dyDescent="0.3">
      <c r="A19" s="33">
        <v>121</v>
      </c>
      <c r="B19" s="61">
        <v>20210057538</v>
      </c>
      <c r="E19" s="61" t="s">
        <v>451</v>
      </c>
      <c r="F19" s="33" t="s">
        <v>450</v>
      </c>
      <c r="G19" s="130" t="s">
        <v>381</v>
      </c>
      <c r="H19" s="130" t="s">
        <v>8</v>
      </c>
      <c r="I19" s="90">
        <v>6</v>
      </c>
      <c r="J19" s="90">
        <v>1</v>
      </c>
      <c r="K19" s="90">
        <v>1</v>
      </c>
      <c r="L19" s="90">
        <v>1</v>
      </c>
      <c r="M19" s="90">
        <v>1</v>
      </c>
      <c r="N19" s="90">
        <v>3</v>
      </c>
      <c r="O19" s="90">
        <v>1</v>
      </c>
      <c r="S19" s="90">
        <v>201</v>
      </c>
      <c r="T19" s="90">
        <v>2</v>
      </c>
      <c r="U19" s="90">
        <v>2</v>
      </c>
      <c r="V19" s="90">
        <v>102</v>
      </c>
      <c r="W19" s="90">
        <v>3.0000000000000004</v>
      </c>
      <c r="X19" s="90">
        <v>5</v>
      </c>
      <c r="Z19" s="90">
        <f t="shared" si="0"/>
        <v>5</v>
      </c>
      <c r="AA19" s="90">
        <f>VLOOKUP(Z19,[4]base!$Q$3:$Z$27,HLOOKUP(VLOOKUP($H19,[4]Film!$B$3:$V$29,21,FALSE),[4]base!$R$1:$Z$2,2,FALSE)+1,FALSE)</f>
        <v>12</v>
      </c>
    </row>
    <row r="20" spans="1:27" x14ac:dyDescent="0.3">
      <c r="A20" s="33">
        <v>142</v>
      </c>
      <c r="B20" s="61">
        <v>20210058256</v>
      </c>
      <c r="E20" s="61" t="s">
        <v>354</v>
      </c>
      <c r="F20" s="33" t="s">
        <v>353</v>
      </c>
      <c r="G20" s="130" t="s">
        <v>13</v>
      </c>
      <c r="H20" s="130" t="s">
        <v>8</v>
      </c>
      <c r="I20" s="90">
        <v>6</v>
      </c>
      <c r="J20" s="90">
        <v>2</v>
      </c>
      <c r="K20" s="90">
        <v>3</v>
      </c>
      <c r="L20" s="90">
        <v>3</v>
      </c>
      <c r="M20" s="90">
        <v>3</v>
      </c>
      <c r="N20" s="90">
        <v>9</v>
      </c>
      <c r="O20" s="90">
        <v>3</v>
      </c>
      <c r="S20" s="90">
        <v>201</v>
      </c>
      <c r="T20" s="90">
        <v>6</v>
      </c>
      <c r="U20" s="90">
        <v>4</v>
      </c>
      <c r="V20" s="90">
        <v>102</v>
      </c>
      <c r="W20" s="90">
        <v>7</v>
      </c>
      <c r="X20" s="90">
        <v>6</v>
      </c>
      <c r="Z20" s="90">
        <f t="shared" si="0"/>
        <v>6</v>
      </c>
      <c r="AA20" s="90">
        <f>VLOOKUP(Z20,[4]base!$Q$3:$Z$27,HLOOKUP(VLOOKUP($H20,[4]Film!$B$3:$V$29,21,FALSE),[4]base!$R$1:$Z$2,2,FALSE)+1,FALSE)</f>
        <v>11</v>
      </c>
    </row>
    <row r="21" spans="1:27" x14ac:dyDescent="0.3">
      <c r="A21" s="33">
        <v>168</v>
      </c>
      <c r="B21" s="128">
        <v>20210058356</v>
      </c>
      <c r="C21" s="61"/>
      <c r="D21" s="128"/>
      <c r="E21" s="128" t="s">
        <v>233</v>
      </c>
      <c r="F21" s="129" t="s">
        <v>232</v>
      </c>
      <c r="G21" s="129" t="s">
        <v>13</v>
      </c>
      <c r="H21" s="129" t="s">
        <v>8</v>
      </c>
      <c r="I21" s="61">
        <v>5</v>
      </c>
      <c r="J21" s="61">
        <v>2</v>
      </c>
      <c r="K21" s="90">
        <v>3</v>
      </c>
      <c r="L21" s="90">
        <v>2</v>
      </c>
      <c r="M21" s="90">
        <v>3</v>
      </c>
      <c r="N21" s="90">
        <v>8</v>
      </c>
      <c r="O21" s="90">
        <v>2</v>
      </c>
      <c r="S21" s="90">
        <v>201</v>
      </c>
      <c r="T21" s="90">
        <v>4</v>
      </c>
      <c r="U21" s="90">
        <v>3</v>
      </c>
      <c r="V21" s="90">
        <v>102</v>
      </c>
      <c r="W21" s="90">
        <v>5</v>
      </c>
      <c r="X21" s="90">
        <v>7</v>
      </c>
      <c r="Z21" s="90">
        <f t="shared" si="0"/>
        <v>7</v>
      </c>
      <c r="AA21" s="90">
        <f>VLOOKUP(Z21,[4]base!$Q$3:$Z$27,HLOOKUP(VLOOKUP($H21,[4]Film!$B$3:$V$29,21,FALSE),[4]base!$R$1:$Z$2,2,FALSE)+1,FALSE)</f>
        <v>10</v>
      </c>
    </row>
    <row r="22" spans="1:27" x14ac:dyDescent="0.3">
      <c r="A22" s="33">
        <v>204</v>
      </c>
      <c r="B22" s="61">
        <v>20220116850</v>
      </c>
      <c r="E22" s="61" t="s">
        <v>32</v>
      </c>
      <c r="F22" s="33" t="s">
        <v>31</v>
      </c>
      <c r="G22" s="130" t="s">
        <v>13</v>
      </c>
      <c r="H22" s="130" t="s">
        <v>8</v>
      </c>
      <c r="I22" s="90">
        <v>5</v>
      </c>
      <c r="J22" s="90">
        <v>5</v>
      </c>
      <c r="K22" s="90">
        <v>4</v>
      </c>
      <c r="L22" s="90">
        <v>3</v>
      </c>
      <c r="M22" s="90">
        <v>2</v>
      </c>
      <c r="N22" s="90">
        <v>9</v>
      </c>
      <c r="O22" s="90">
        <v>3</v>
      </c>
      <c r="S22" s="90">
        <v>202</v>
      </c>
      <c r="T22" s="90">
        <v>6</v>
      </c>
      <c r="U22" s="90">
        <v>4</v>
      </c>
      <c r="V22" s="90">
        <v>102</v>
      </c>
      <c r="W22" s="90">
        <v>8</v>
      </c>
      <c r="X22" s="90">
        <v>8</v>
      </c>
      <c r="Z22" s="90">
        <f t="shared" si="0"/>
        <v>8</v>
      </c>
      <c r="AA22" s="90">
        <f>VLOOKUP(Z22,[4]base!$Q$3:$Z$27,HLOOKUP(VLOOKUP($H22,[4]Film!$B$3:$V$29,21,FALSE),[4]base!$R$1:$Z$2,2,FALSE)+1,FALSE)</f>
        <v>9</v>
      </c>
    </row>
    <row r="23" spans="1:27" x14ac:dyDescent="0.3">
      <c r="A23" s="33">
        <v>59</v>
      </c>
      <c r="B23" s="61">
        <v>20220087917</v>
      </c>
      <c r="E23" s="61" t="s">
        <v>391</v>
      </c>
      <c r="F23" s="33" t="s">
        <v>692</v>
      </c>
      <c r="G23" s="130" t="s">
        <v>683</v>
      </c>
      <c r="H23" s="130" t="s">
        <v>8</v>
      </c>
      <c r="I23" s="90">
        <v>5</v>
      </c>
      <c r="J23" s="90">
        <v>4</v>
      </c>
      <c r="K23" s="90">
        <v>2</v>
      </c>
      <c r="L23" s="90">
        <v>4</v>
      </c>
      <c r="M23" s="90">
        <v>4</v>
      </c>
      <c r="N23" s="90">
        <v>10</v>
      </c>
      <c r="O23" s="90">
        <v>4</v>
      </c>
      <c r="S23" s="90">
        <v>201</v>
      </c>
      <c r="T23" s="90">
        <v>8</v>
      </c>
      <c r="U23" s="90">
        <v>5</v>
      </c>
      <c r="Z23" s="90" t="str">
        <f t="shared" si="0"/>
        <v>1/2 5</v>
      </c>
      <c r="AA23" s="90">
        <f>VLOOKUP(Z23,[4]base!$Q$3:$Z$27,HLOOKUP(VLOOKUP($H23,[4]Film!$B$3:$V$29,21,FALSE),[4]base!$R$1:$Z$2,2,FALSE)+1,FALSE)</f>
        <v>8</v>
      </c>
    </row>
    <row r="24" spans="1:27" x14ac:dyDescent="0.3">
      <c r="A24" s="33">
        <v>49</v>
      </c>
      <c r="B24" s="61">
        <v>20220087898</v>
      </c>
      <c r="E24" s="61" t="s">
        <v>718</v>
      </c>
      <c r="F24" s="33" t="s">
        <v>717</v>
      </c>
      <c r="G24" s="130" t="s">
        <v>683</v>
      </c>
      <c r="H24" s="130" t="s">
        <v>8</v>
      </c>
      <c r="I24" s="90">
        <v>6</v>
      </c>
      <c r="J24" s="90">
        <v>3</v>
      </c>
      <c r="K24" s="61">
        <v>2</v>
      </c>
      <c r="L24" s="61">
        <v>2</v>
      </c>
      <c r="M24" s="61">
        <v>2</v>
      </c>
      <c r="N24" s="61">
        <v>6</v>
      </c>
      <c r="O24" s="61">
        <v>2</v>
      </c>
      <c r="P24" s="61"/>
      <c r="Q24" s="61"/>
      <c r="R24" s="61"/>
      <c r="S24" s="61">
        <v>202</v>
      </c>
      <c r="T24" s="61">
        <v>4</v>
      </c>
      <c r="U24" s="61">
        <v>5</v>
      </c>
      <c r="V24" s="61"/>
      <c r="W24" s="61"/>
      <c r="X24" s="61"/>
      <c r="Y24" s="64"/>
      <c r="Z24" s="90" t="str">
        <f t="shared" si="0"/>
        <v>1/2 5</v>
      </c>
      <c r="AA24" s="90">
        <f>VLOOKUP(Z24,[4]base!$Q$3:$Z$27,HLOOKUP(VLOOKUP($H24,[4]Film!$B$3:$V$29,21,FALSE),[4]base!$R$1:$Z$2,2,FALSE)+1,FALSE)</f>
        <v>8</v>
      </c>
    </row>
    <row r="25" spans="1:27" x14ac:dyDescent="0.3">
      <c r="A25" s="33">
        <v>165</v>
      </c>
      <c r="B25" s="61">
        <v>20210086927</v>
      </c>
      <c r="E25" s="61" t="s">
        <v>244</v>
      </c>
      <c r="F25" s="33" t="s">
        <v>243</v>
      </c>
      <c r="G25" s="130" t="s">
        <v>13</v>
      </c>
      <c r="H25" s="130" t="s">
        <v>8</v>
      </c>
      <c r="I25" s="90">
        <v>4</v>
      </c>
      <c r="J25" s="90">
        <v>3</v>
      </c>
      <c r="K25" s="90">
        <v>3</v>
      </c>
      <c r="L25" s="90">
        <v>3</v>
      </c>
      <c r="M25" s="90">
        <v>3</v>
      </c>
      <c r="N25" s="90">
        <v>9</v>
      </c>
      <c r="O25" s="90">
        <v>3</v>
      </c>
      <c r="S25" s="90">
        <v>202</v>
      </c>
      <c r="T25" s="90">
        <v>5</v>
      </c>
      <c r="U25" s="90">
        <v>6</v>
      </c>
      <c r="Z25" s="90" t="str">
        <f t="shared" si="0"/>
        <v>1/2 6</v>
      </c>
      <c r="AA25" s="90">
        <f>VLOOKUP(Z25,[4]base!$Q$3:$Z$27,HLOOKUP(VLOOKUP($H25,[4]Film!$B$3:$V$29,21,FALSE),[4]base!$R$1:$Z$2,2,FALSE)+1,FALSE)</f>
        <v>7</v>
      </c>
    </row>
    <row r="26" spans="1:27" x14ac:dyDescent="0.3">
      <c r="A26" s="33">
        <v>141</v>
      </c>
      <c r="B26" s="61">
        <v>20230125887</v>
      </c>
      <c r="E26" s="61" t="s">
        <v>358</v>
      </c>
      <c r="F26" s="33" t="s">
        <v>357</v>
      </c>
      <c r="G26" s="130" t="s">
        <v>13</v>
      </c>
      <c r="H26" s="130" t="s">
        <v>8</v>
      </c>
      <c r="I26" s="90">
        <v>4</v>
      </c>
      <c r="J26" s="90">
        <v>7</v>
      </c>
      <c r="K26" s="61">
        <v>2</v>
      </c>
      <c r="L26" s="61">
        <v>2</v>
      </c>
      <c r="M26" s="61">
        <v>2</v>
      </c>
      <c r="N26" s="61">
        <v>6</v>
      </c>
      <c r="O26" s="61">
        <v>2</v>
      </c>
      <c r="P26" s="61"/>
      <c r="Q26" s="61"/>
      <c r="R26" s="61"/>
      <c r="S26" s="61">
        <v>201</v>
      </c>
      <c r="T26" s="61">
        <v>3</v>
      </c>
      <c r="U26" s="61">
        <v>6</v>
      </c>
      <c r="V26" s="61"/>
      <c r="W26" s="61"/>
      <c r="X26" s="61"/>
      <c r="Y26" s="64"/>
      <c r="Z26" s="90" t="str">
        <f t="shared" si="0"/>
        <v>1/2 6</v>
      </c>
      <c r="AA26" s="90">
        <f>VLOOKUP(Z26,[4]base!$Q$3:$Z$27,HLOOKUP(VLOOKUP($H26,[4]Film!$B$3:$V$29,21,FALSE),[4]base!$R$1:$Z$2,2,FALSE)+1,FALSE)</f>
        <v>7</v>
      </c>
    </row>
    <row r="27" spans="1:27" x14ac:dyDescent="0.3">
      <c r="A27" s="33">
        <v>161</v>
      </c>
      <c r="B27" s="128">
        <v>20210085292</v>
      </c>
      <c r="C27" s="61"/>
      <c r="D27" s="128"/>
      <c r="E27" s="128" t="s">
        <v>262</v>
      </c>
      <c r="F27" s="129" t="s">
        <v>261</v>
      </c>
      <c r="G27" s="129" t="s">
        <v>13</v>
      </c>
      <c r="H27" s="129" t="s">
        <v>8</v>
      </c>
      <c r="I27" s="61">
        <v>3</v>
      </c>
      <c r="J27" s="61">
        <v>3</v>
      </c>
      <c r="K27" s="61">
        <v>4</v>
      </c>
      <c r="L27" s="61">
        <v>4</v>
      </c>
      <c r="M27" s="61">
        <v>4</v>
      </c>
      <c r="N27" s="61">
        <v>12</v>
      </c>
      <c r="O27" s="61">
        <v>4</v>
      </c>
      <c r="P27" s="61"/>
      <c r="Q27" s="61"/>
      <c r="R27" s="61"/>
      <c r="S27" s="61">
        <v>202</v>
      </c>
      <c r="T27" s="61">
        <v>7</v>
      </c>
      <c r="U27" s="61">
        <v>7</v>
      </c>
      <c r="V27" s="61"/>
      <c r="W27" s="61"/>
      <c r="X27" s="61"/>
      <c r="Y27" s="64"/>
      <c r="Z27" s="90" t="str">
        <f t="shared" si="0"/>
        <v>1/2 7</v>
      </c>
      <c r="AA27" s="90">
        <f>VLOOKUP(Z27,[4]base!$Q$3:$Z$27,HLOOKUP(VLOOKUP($H27,[4]Film!$B$3:$V$29,21,FALSE),[4]base!$R$1:$Z$2,2,FALSE)+1,FALSE)</f>
        <v>6</v>
      </c>
    </row>
    <row r="28" spans="1:27" x14ac:dyDescent="0.3">
      <c r="A28" s="33">
        <v>109</v>
      </c>
      <c r="B28" s="61">
        <v>20220091804</v>
      </c>
      <c r="E28" s="61" t="s">
        <v>525</v>
      </c>
      <c r="F28" s="33" t="s">
        <v>524</v>
      </c>
      <c r="G28" s="130" t="s">
        <v>381</v>
      </c>
      <c r="H28" s="130" t="s">
        <v>8</v>
      </c>
      <c r="I28" s="90">
        <v>3</v>
      </c>
      <c r="J28" s="90">
        <v>4</v>
      </c>
      <c r="K28" s="90">
        <v>3</v>
      </c>
      <c r="L28" s="90">
        <v>3</v>
      </c>
      <c r="M28" s="90">
        <v>3</v>
      </c>
      <c r="N28" s="90">
        <v>9</v>
      </c>
      <c r="O28" s="90">
        <v>3</v>
      </c>
      <c r="S28" s="90">
        <v>201</v>
      </c>
      <c r="T28" s="90">
        <v>5</v>
      </c>
      <c r="U28" s="90">
        <v>7</v>
      </c>
      <c r="Z28" s="90" t="str">
        <f t="shared" si="0"/>
        <v>1/2 7</v>
      </c>
      <c r="AA28" s="90">
        <f>VLOOKUP(Z28,[4]base!$Q$3:$Z$27,HLOOKUP(VLOOKUP($H28,[4]Film!$B$3:$V$29,21,FALSE),[4]base!$R$1:$Z$2,2,FALSE)+1,FALSE)</f>
        <v>6</v>
      </c>
    </row>
    <row r="29" spans="1:27" x14ac:dyDescent="0.3">
      <c r="A29" s="33">
        <v>62</v>
      </c>
      <c r="B29" s="128">
        <v>20220111200</v>
      </c>
      <c r="C29" s="61"/>
      <c r="D29" s="128"/>
      <c r="E29" s="128" t="s">
        <v>680</v>
      </c>
      <c r="F29" s="129" t="s">
        <v>679</v>
      </c>
      <c r="G29" s="129" t="s">
        <v>580</v>
      </c>
      <c r="H29" s="129" t="s">
        <v>8</v>
      </c>
      <c r="I29" s="61">
        <v>4</v>
      </c>
      <c r="J29" s="61">
        <v>5</v>
      </c>
      <c r="K29" s="90">
        <v>4</v>
      </c>
      <c r="L29" s="90">
        <v>5</v>
      </c>
      <c r="M29" s="90">
        <v>4</v>
      </c>
      <c r="N29" s="90">
        <v>13</v>
      </c>
      <c r="O29" s="90">
        <v>4</v>
      </c>
      <c r="S29" s="90">
        <v>201</v>
      </c>
      <c r="T29" s="90">
        <v>7</v>
      </c>
      <c r="U29" s="90">
        <v>8</v>
      </c>
      <c r="Z29" s="90" t="str">
        <f t="shared" si="0"/>
        <v>1/2 8</v>
      </c>
      <c r="AA29" s="90">
        <f>VLOOKUP(Z29,[4]base!$Q$3:$Z$27,HLOOKUP(VLOOKUP($H29,[4]Film!$B$3:$V$29,21,FALSE),[4]base!$R$1:$Z$2,2,FALSE)+1,FALSE)</f>
        <v>5</v>
      </c>
    </row>
    <row r="30" spans="1:27" x14ac:dyDescent="0.3">
      <c r="A30" s="33">
        <v>12</v>
      </c>
      <c r="B30" s="61">
        <v>20230121962</v>
      </c>
      <c r="E30" s="61" t="s">
        <v>851</v>
      </c>
      <c r="F30" s="33" t="s">
        <v>850</v>
      </c>
      <c r="G30" s="130" t="s">
        <v>683</v>
      </c>
      <c r="H30" s="130" t="s">
        <v>8</v>
      </c>
      <c r="I30" s="90">
        <v>6</v>
      </c>
      <c r="J30" s="90">
        <v>6</v>
      </c>
      <c r="K30" s="90">
        <v>4</v>
      </c>
      <c r="L30" s="90">
        <v>4</v>
      </c>
      <c r="M30" s="90">
        <v>4</v>
      </c>
      <c r="N30" s="90">
        <v>12</v>
      </c>
      <c r="O30" s="90">
        <v>4</v>
      </c>
      <c r="S30" s="90">
        <v>202</v>
      </c>
      <c r="T30" s="90">
        <v>8</v>
      </c>
      <c r="U30" s="90">
        <v>8</v>
      </c>
      <c r="Z30" s="90" t="str">
        <f t="shared" si="0"/>
        <v>1/2 8</v>
      </c>
      <c r="AA30" s="90">
        <f>VLOOKUP(Z30,[4]base!$Q$3:$Z$27,HLOOKUP(VLOOKUP($H30,[4]Film!$B$3:$V$29,21,FALSE),[4]base!$R$1:$Z$2,2,FALSE)+1,FALSE)</f>
        <v>5</v>
      </c>
    </row>
    <row r="31" spans="1:27" x14ac:dyDescent="0.3">
      <c r="A31" s="33">
        <v>63</v>
      </c>
      <c r="B31" s="61">
        <v>20220094740</v>
      </c>
      <c r="E31" s="61" t="s">
        <v>676</v>
      </c>
      <c r="F31" s="33" t="s">
        <v>675</v>
      </c>
      <c r="G31" s="130" t="s">
        <v>580</v>
      </c>
      <c r="H31" s="130" t="s">
        <v>8</v>
      </c>
      <c r="I31" s="90">
        <v>3</v>
      </c>
      <c r="J31" s="90">
        <v>5</v>
      </c>
      <c r="K31" s="90">
        <v>5</v>
      </c>
      <c r="L31" s="90">
        <v>6</v>
      </c>
      <c r="M31" s="90">
        <v>7</v>
      </c>
      <c r="N31" s="90">
        <v>18</v>
      </c>
      <c r="O31" s="90">
        <v>5</v>
      </c>
      <c r="Z31" s="90" t="str">
        <f t="shared" si="0"/>
        <v>M 5</v>
      </c>
      <c r="AA31" s="90">
        <f>VLOOKUP(Z31,[4]base!$Q$3:$Z$27,HLOOKUP(VLOOKUP($H31,[4]Film!$B$3:$V$29,21,FALSE),[4]base!$R$1:$Z$2,2,FALSE)+1,FALSE)</f>
        <v>4</v>
      </c>
    </row>
    <row r="32" spans="1:27" x14ac:dyDescent="0.3">
      <c r="A32" s="33">
        <v>192</v>
      </c>
      <c r="B32" s="61">
        <v>20220088614</v>
      </c>
      <c r="E32" s="61" t="s">
        <v>112</v>
      </c>
      <c r="F32" s="33" t="s">
        <v>111</v>
      </c>
      <c r="G32" s="130" t="s">
        <v>13</v>
      </c>
      <c r="H32" s="130" t="s">
        <v>8</v>
      </c>
      <c r="I32" s="90">
        <v>4</v>
      </c>
      <c r="J32" s="90">
        <v>4</v>
      </c>
      <c r="K32" s="90">
        <v>5</v>
      </c>
      <c r="L32" s="90">
        <v>6</v>
      </c>
      <c r="M32" s="90">
        <v>5</v>
      </c>
      <c r="N32" s="90">
        <v>16</v>
      </c>
      <c r="O32" s="90">
        <v>5</v>
      </c>
      <c r="Z32" s="90" t="str">
        <f t="shared" si="0"/>
        <v>M 5</v>
      </c>
      <c r="AA32" s="90">
        <f>VLOOKUP(Z32,[4]base!$Q$3:$Z$27,HLOOKUP(VLOOKUP($H32,[4]Film!$B$3:$V$29,21,FALSE),[4]base!$R$1:$Z$2,2,FALSE)+1,FALSE)</f>
        <v>4</v>
      </c>
    </row>
    <row r="33" spans="1:27" x14ac:dyDescent="0.3">
      <c r="A33" s="33">
        <v>97</v>
      </c>
      <c r="B33" s="61">
        <v>20220087638</v>
      </c>
      <c r="E33" s="61" t="s">
        <v>360</v>
      </c>
      <c r="F33" s="33" t="s">
        <v>577</v>
      </c>
      <c r="G33" s="130" t="s">
        <v>381</v>
      </c>
      <c r="H33" s="130" t="s">
        <v>8</v>
      </c>
      <c r="I33" s="90">
        <v>5</v>
      </c>
      <c r="J33" s="90">
        <v>3</v>
      </c>
      <c r="K33" s="90">
        <v>5</v>
      </c>
      <c r="L33" s="90">
        <v>5</v>
      </c>
      <c r="M33" s="90">
        <v>5</v>
      </c>
      <c r="N33" s="90">
        <v>15</v>
      </c>
      <c r="O33" s="90">
        <v>5</v>
      </c>
      <c r="Z33" s="90" t="str">
        <f t="shared" si="0"/>
        <v>M 5</v>
      </c>
      <c r="AA33" s="90">
        <f>VLOOKUP(Z33,[4]base!$Q$3:$Z$27,HLOOKUP(VLOOKUP($H33,[4]Film!$B$3:$V$29,21,FALSE),[4]base!$R$1:$Z$2,2,FALSE)+1,FALSE)</f>
        <v>4</v>
      </c>
    </row>
    <row r="34" spans="1:27" x14ac:dyDescent="0.3">
      <c r="A34" s="33">
        <v>71</v>
      </c>
      <c r="B34" s="61">
        <v>20230134062</v>
      </c>
      <c r="E34" s="61" t="s">
        <v>647</v>
      </c>
      <c r="F34" s="33" t="s">
        <v>646</v>
      </c>
      <c r="G34" s="130" t="s">
        <v>580</v>
      </c>
      <c r="H34" s="130" t="s">
        <v>8</v>
      </c>
      <c r="I34" s="90">
        <v>6</v>
      </c>
      <c r="J34" s="90">
        <v>8</v>
      </c>
      <c r="K34" s="61">
        <v>5</v>
      </c>
      <c r="L34" s="61">
        <v>5</v>
      </c>
      <c r="M34" s="61">
        <v>5</v>
      </c>
      <c r="N34" s="61">
        <v>15</v>
      </c>
      <c r="O34" s="61">
        <v>5</v>
      </c>
      <c r="P34" s="61"/>
      <c r="Q34" s="61"/>
      <c r="R34" s="61"/>
      <c r="S34" s="61"/>
      <c r="T34" s="61"/>
      <c r="U34" s="61"/>
      <c r="V34" s="61"/>
      <c r="W34" s="61"/>
      <c r="X34" s="61"/>
      <c r="Y34" s="64"/>
      <c r="Z34" s="90" t="str">
        <f t="shared" si="0"/>
        <v>M 5</v>
      </c>
      <c r="AA34" s="90">
        <f>VLOOKUP(Z34,[4]base!$Q$3:$Z$27,HLOOKUP(VLOOKUP($H34,[4]Film!$B$3:$V$29,21,FALSE),[4]base!$R$1:$Z$2,2,FALSE)+1,FALSE)</f>
        <v>4</v>
      </c>
    </row>
    <row r="35" spans="1:27" x14ac:dyDescent="0.3">
      <c r="A35" s="33">
        <v>155</v>
      </c>
      <c r="B35" s="128">
        <v>20230123163</v>
      </c>
      <c r="C35" s="61"/>
      <c r="D35" s="128"/>
      <c r="E35" s="128" t="s">
        <v>308</v>
      </c>
      <c r="F35" s="129" t="s">
        <v>307</v>
      </c>
      <c r="G35" s="129" t="s">
        <v>13</v>
      </c>
      <c r="H35" s="129" t="s">
        <v>8</v>
      </c>
      <c r="I35" s="61">
        <v>3</v>
      </c>
      <c r="J35" s="61">
        <v>6</v>
      </c>
      <c r="K35" s="61">
        <v>6</v>
      </c>
      <c r="L35" s="61">
        <v>7</v>
      </c>
      <c r="M35" s="61">
        <v>6</v>
      </c>
      <c r="N35" s="61">
        <v>19</v>
      </c>
      <c r="O35" s="61">
        <v>6</v>
      </c>
      <c r="P35" s="61"/>
      <c r="Q35" s="61"/>
      <c r="R35" s="61"/>
      <c r="S35" s="61"/>
      <c r="T35" s="61"/>
      <c r="U35" s="61"/>
      <c r="V35" s="61"/>
      <c r="W35" s="61"/>
      <c r="X35" s="61"/>
      <c r="Y35" s="64"/>
      <c r="Z35" s="90" t="str">
        <f t="shared" si="0"/>
        <v>M 6</v>
      </c>
      <c r="AA35" s="90">
        <f>VLOOKUP(Z35,[4]base!$Q$3:$Z$27,HLOOKUP(VLOOKUP($H35,[4]Film!$B$3:$V$29,21,FALSE),[4]base!$R$1:$Z$2,2,FALSE)+1,FALSE)</f>
        <v>3</v>
      </c>
    </row>
    <row r="36" spans="1:27" x14ac:dyDescent="0.3">
      <c r="A36" s="33">
        <v>7</v>
      </c>
      <c r="B36" s="128">
        <v>20210061189</v>
      </c>
      <c r="C36" s="61"/>
      <c r="D36" s="128"/>
      <c r="E36" s="128" t="s">
        <v>330</v>
      </c>
      <c r="F36" s="129" t="s">
        <v>864</v>
      </c>
      <c r="G36" s="129" t="s">
        <v>683</v>
      </c>
      <c r="H36" s="129" t="s">
        <v>8</v>
      </c>
      <c r="I36" s="61">
        <v>4</v>
      </c>
      <c r="J36" s="61">
        <v>2</v>
      </c>
      <c r="K36" s="61">
        <v>6</v>
      </c>
      <c r="L36" s="61">
        <v>4</v>
      </c>
      <c r="M36" s="61">
        <v>6</v>
      </c>
      <c r="N36" s="61">
        <v>16</v>
      </c>
      <c r="O36" s="61">
        <v>6</v>
      </c>
      <c r="P36" s="61"/>
      <c r="Q36" s="61"/>
      <c r="R36" s="61"/>
      <c r="S36" s="61"/>
      <c r="T36" s="61"/>
      <c r="U36" s="61"/>
      <c r="V36" s="61"/>
      <c r="W36" s="61"/>
      <c r="X36" s="61"/>
      <c r="Y36" s="64"/>
      <c r="Z36" s="90" t="str">
        <f t="shared" si="0"/>
        <v>M 6</v>
      </c>
      <c r="AA36" s="90">
        <f>VLOOKUP(Z36,[4]base!$Q$3:$Z$27,HLOOKUP(VLOOKUP($H36,[4]Film!$B$3:$V$29,21,FALSE),[4]base!$R$1:$Z$2,2,FALSE)+1,FALSE)</f>
        <v>3</v>
      </c>
    </row>
    <row r="37" spans="1:27" x14ac:dyDescent="0.3">
      <c r="A37" s="33">
        <v>40</v>
      </c>
      <c r="B37" s="128">
        <v>20230128507</v>
      </c>
      <c r="C37" s="61"/>
      <c r="D37" s="128"/>
      <c r="E37" s="128" t="s">
        <v>744</v>
      </c>
      <c r="F37" s="129" t="s">
        <v>743</v>
      </c>
      <c r="G37" s="129" t="s">
        <v>683</v>
      </c>
      <c r="H37" s="129" t="s">
        <v>8</v>
      </c>
      <c r="I37" s="61">
        <v>5</v>
      </c>
      <c r="J37" s="61">
        <v>7</v>
      </c>
      <c r="K37" s="90">
        <v>6</v>
      </c>
      <c r="L37" s="90">
        <v>6</v>
      </c>
      <c r="M37" s="90">
        <v>7</v>
      </c>
      <c r="N37" s="90">
        <v>19</v>
      </c>
      <c r="O37" s="90">
        <v>6</v>
      </c>
      <c r="Z37" s="90" t="str">
        <f t="shared" si="0"/>
        <v>M 6</v>
      </c>
      <c r="AA37" s="90">
        <f>VLOOKUP(Z37,[4]base!$Q$3:$Z$27,HLOOKUP(VLOOKUP($H37,[4]Film!$B$3:$V$29,21,FALSE),[4]base!$R$1:$Z$2,2,FALSE)+1,FALSE)</f>
        <v>3</v>
      </c>
    </row>
    <row r="38" spans="1:27" x14ac:dyDescent="0.3">
      <c r="A38" s="33">
        <v>15</v>
      </c>
      <c r="B38" s="61">
        <v>20230131720</v>
      </c>
      <c r="E38" s="61" t="s">
        <v>539</v>
      </c>
      <c r="F38" s="33" t="s">
        <v>842</v>
      </c>
      <c r="G38" s="130" t="s">
        <v>683</v>
      </c>
      <c r="H38" s="130" t="s">
        <v>8</v>
      </c>
      <c r="I38" s="90">
        <v>6</v>
      </c>
      <c r="J38" s="90">
        <v>7</v>
      </c>
      <c r="K38" s="90">
        <v>6</v>
      </c>
      <c r="L38" s="90">
        <v>7</v>
      </c>
      <c r="M38" s="90">
        <v>6</v>
      </c>
      <c r="N38" s="90">
        <v>19</v>
      </c>
      <c r="O38" s="90">
        <v>6</v>
      </c>
      <c r="Z38" s="90" t="str">
        <f t="shared" si="0"/>
        <v>M 6</v>
      </c>
      <c r="AA38" s="90">
        <f>VLOOKUP(Z38,[4]base!$Q$3:$Z$27,HLOOKUP(VLOOKUP($H38,[4]Film!$B$3:$V$29,21,FALSE),[4]base!$R$1:$Z$2,2,FALSE)+1,FALSE)</f>
        <v>3</v>
      </c>
    </row>
    <row r="39" spans="1:27" x14ac:dyDescent="0.3">
      <c r="A39" s="33">
        <v>186</v>
      </c>
      <c r="B39" s="61">
        <v>20230123459</v>
      </c>
      <c r="E39" s="61" t="s">
        <v>135</v>
      </c>
      <c r="F39" s="33" t="s">
        <v>134</v>
      </c>
      <c r="G39" s="130" t="s">
        <v>13</v>
      </c>
      <c r="H39" s="130" t="s">
        <v>8</v>
      </c>
      <c r="I39" s="90">
        <v>3</v>
      </c>
      <c r="J39" s="90">
        <v>7</v>
      </c>
      <c r="K39" s="61" t="s">
        <v>913</v>
      </c>
      <c r="L39" s="61">
        <v>5</v>
      </c>
      <c r="M39" s="61">
        <v>5</v>
      </c>
      <c r="N39" s="61">
        <v>20</v>
      </c>
      <c r="O39" s="61">
        <v>7</v>
      </c>
      <c r="P39" s="61"/>
      <c r="Q39" s="61"/>
      <c r="R39" s="61"/>
      <c r="S39" s="61"/>
      <c r="T39" s="61"/>
      <c r="U39" s="61"/>
      <c r="V39" s="61"/>
      <c r="W39" s="61"/>
      <c r="X39" s="61"/>
      <c r="Y39" s="64"/>
      <c r="Z39" s="90" t="str">
        <f t="shared" si="0"/>
        <v>M 7</v>
      </c>
      <c r="AA39" s="90">
        <f>VLOOKUP(Z39,[4]base!$Q$3:$Z$27,HLOOKUP(VLOOKUP($H39,[4]Film!$B$3:$V$29,21,FALSE),[4]base!$R$1:$Z$2,2,FALSE)+1,FALSE)</f>
        <v>2</v>
      </c>
    </row>
    <row r="40" spans="1:27" x14ac:dyDescent="0.3">
      <c r="A40" s="33">
        <v>134</v>
      </c>
      <c r="B40" s="61">
        <v>20230122872</v>
      </c>
      <c r="E40" s="61" t="s">
        <v>378</v>
      </c>
      <c r="F40" s="33" t="s">
        <v>377</v>
      </c>
      <c r="G40" s="130" t="s">
        <v>13</v>
      </c>
      <c r="H40" s="130" t="s">
        <v>8</v>
      </c>
      <c r="I40" s="90">
        <v>4</v>
      </c>
      <c r="J40" s="90">
        <v>6</v>
      </c>
      <c r="K40" s="90">
        <v>7</v>
      </c>
      <c r="L40" s="90">
        <v>7</v>
      </c>
      <c r="M40" s="90">
        <v>7</v>
      </c>
      <c r="N40" s="90">
        <v>21</v>
      </c>
      <c r="O40" s="90">
        <v>7</v>
      </c>
      <c r="Z40" s="90" t="str">
        <f t="shared" si="0"/>
        <v>M 7</v>
      </c>
      <c r="AA40" s="90">
        <f>VLOOKUP(Z40,[4]base!$Q$3:$Z$27,HLOOKUP(VLOOKUP($H40,[4]Film!$B$3:$V$29,21,FALSE),[4]base!$R$1:$Z$2,2,FALSE)+1,FALSE)</f>
        <v>2</v>
      </c>
    </row>
    <row r="41" spans="1:27" x14ac:dyDescent="0.3">
      <c r="A41" s="33">
        <v>140</v>
      </c>
      <c r="B41" s="61">
        <v>20230122638</v>
      </c>
      <c r="E41" s="61" t="s">
        <v>360</v>
      </c>
      <c r="F41" s="33" t="s">
        <v>359</v>
      </c>
      <c r="G41" s="130" t="s">
        <v>13</v>
      </c>
      <c r="H41" s="130" t="s">
        <v>8</v>
      </c>
      <c r="I41" s="90">
        <v>5</v>
      </c>
      <c r="J41" s="90">
        <v>6</v>
      </c>
      <c r="K41" s="61">
        <v>7</v>
      </c>
      <c r="L41" s="61">
        <v>7</v>
      </c>
      <c r="M41" s="61">
        <v>6</v>
      </c>
      <c r="N41" s="61">
        <v>20</v>
      </c>
      <c r="O41" s="61">
        <v>7</v>
      </c>
      <c r="P41" s="61"/>
      <c r="Q41" s="61"/>
      <c r="R41" s="61"/>
      <c r="S41" s="61"/>
      <c r="T41" s="61"/>
      <c r="U41" s="61"/>
      <c r="V41" s="61"/>
      <c r="W41" s="61"/>
      <c r="X41" s="61"/>
      <c r="Y41" s="64"/>
      <c r="Z41" s="90" t="str">
        <f t="shared" si="0"/>
        <v>M 7</v>
      </c>
      <c r="AA41" s="90">
        <f>VLOOKUP(Z41,[4]base!$Q$3:$Z$27,HLOOKUP(VLOOKUP($H41,[4]Film!$B$3:$V$29,21,FALSE),[4]base!$R$1:$Z$2,2,FALSE)+1,FALSE)</f>
        <v>2</v>
      </c>
    </row>
    <row r="42" spans="1:27" x14ac:dyDescent="0.3">
      <c r="A42" s="33">
        <v>9</v>
      </c>
      <c r="B42" s="61">
        <v>20220087899</v>
      </c>
      <c r="E42" s="61" t="s">
        <v>324</v>
      </c>
      <c r="F42" s="33" t="s">
        <v>862</v>
      </c>
      <c r="G42" s="130" t="s">
        <v>683</v>
      </c>
      <c r="H42" s="130" t="s">
        <v>8</v>
      </c>
      <c r="I42" s="90">
        <v>6</v>
      </c>
      <c r="J42" s="90">
        <v>4</v>
      </c>
      <c r="K42" s="90">
        <v>7</v>
      </c>
      <c r="L42" s="90">
        <v>6</v>
      </c>
      <c r="M42" s="90">
        <v>7</v>
      </c>
      <c r="N42" s="90">
        <v>20</v>
      </c>
      <c r="O42" s="90">
        <v>7</v>
      </c>
      <c r="Z42" s="90" t="str">
        <f t="shared" si="0"/>
        <v>M 7</v>
      </c>
      <c r="AA42" s="90">
        <f>VLOOKUP(Z42,[4]base!$Q$3:$Z$27,HLOOKUP(VLOOKUP($H42,[4]Film!$B$3:$V$29,21,FALSE),[4]base!$R$1:$Z$2,2,FALSE)+1,FALSE)</f>
        <v>2</v>
      </c>
    </row>
    <row r="43" spans="1:27" x14ac:dyDescent="0.3">
      <c r="A43" s="33">
        <v>68</v>
      </c>
      <c r="B43" s="128">
        <v>20230144563</v>
      </c>
      <c r="C43" s="61"/>
      <c r="D43" s="128"/>
      <c r="E43" s="128" t="s">
        <v>657</v>
      </c>
      <c r="F43" s="129" t="s">
        <v>656</v>
      </c>
      <c r="G43" s="129" t="s">
        <v>580</v>
      </c>
      <c r="H43" s="129" t="s">
        <v>8</v>
      </c>
      <c r="I43" s="61">
        <v>3</v>
      </c>
      <c r="J43" s="61">
        <v>8</v>
      </c>
      <c r="K43" s="90" t="s">
        <v>913</v>
      </c>
      <c r="L43" s="90">
        <v>8</v>
      </c>
      <c r="M43" s="90">
        <v>8</v>
      </c>
      <c r="N43" s="90">
        <v>26</v>
      </c>
      <c r="O43" s="90">
        <v>8</v>
      </c>
      <c r="Z43" s="90" t="str">
        <f t="shared" si="0"/>
        <v>M 8</v>
      </c>
      <c r="AA43" s="90">
        <f>VLOOKUP(Z43,[4]base!$Q$3:$Z$27,HLOOKUP(VLOOKUP($H43,[4]Film!$B$3:$V$29,21,FALSE),[4]base!$R$1:$Z$2,2,FALSE)+1,FALSE)</f>
        <v>1</v>
      </c>
    </row>
    <row r="44" spans="1:27" x14ac:dyDescent="0.3">
      <c r="A44" s="33">
        <v>92</v>
      </c>
      <c r="B44" s="128">
        <v>20230134074</v>
      </c>
      <c r="C44" s="61"/>
      <c r="D44" s="128"/>
      <c r="E44" s="128" t="s">
        <v>594</v>
      </c>
      <c r="F44" s="129" t="s">
        <v>593</v>
      </c>
      <c r="G44" s="129" t="s">
        <v>580</v>
      </c>
      <c r="H44" s="129" t="s">
        <v>8</v>
      </c>
      <c r="I44" s="61">
        <v>4</v>
      </c>
      <c r="J44" s="61">
        <v>8</v>
      </c>
      <c r="K44" s="61">
        <v>8</v>
      </c>
      <c r="L44" s="61">
        <v>8</v>
      </c>
      <c r="M44" s="61">
        <v>8</v>
      </c>
      <c r="N44" s="61">
        <v>24</v>
      </c>
      <c r="O44" s="61">
        <v>8</v>
      </c>
      <c r="P44" s="61"/>
      <c r="Q44" s="61"/>
      <c r="R44" s="61"/>
      <c r="S44" s="61"/>
      <c r="T44" s="61"/>
      <c r="U44" s="61"/>
      <c r="V44" s="61"/>
      <c r="W44" s="61"/>
      <c r="X44" s="61"/>
      <c r="Y44" s="64"/>
      <c r="Z44" s="90" t="str">
        <f t="shared" si="0"/>
        <v>M 8</v>
      </c>
      <c r="AA44" s="90">
        <f>VLOOKUP(Z44,[4]base!$Q$3:$Z$27,HLOOKUP(VLOOKUP($H44,[4]Film!$B$3:$V$29,21,FALSE),[4]base!$R$1:$Z$2,2,FALSE)+1,FALSE)</f>
        <v>1</v>
      </c>
    </row>
    <row r="45" spans="1:27" x14ac:dyDescent="0.3">
      <c r="A45" s="33">
        <v>77</v>
      </c>
      <c r="B45" s="128">
        <v>20230134065</v>
      </c>
      <c r="C45" s="61"/>
      <c r="E45" s="61" t="s">
        <v>170</v>
      </c>
      <c r="F45" s="129" t="s">
        <v>633</v>
      </c>
      <c r="G45" s="129" t="s">
        <v>580</v>
      </c>
      <c r="H45" s="129" t="s">
        <v>8</v>
      </c>
      <c r="I45" s="61">
        <v>5</v>
      </c>
      <c r="J45" s="61">
        <v>8</v>
      </c>
      <c r="K45" s="61">
        <v>8</v>
      </c>
      <c r="L45" s="61">
        <v>8</v>
      </c>
      <c r="M45" s="61">
        <v>8</v>
      </c>
      <c r="N45" s="61">
        <v>24</v>
      </c>
      <c r="O45" s="61">
        <v>8</v>
      </c>
      <c r="P45" s="61"/>
      <c r="Q45" s="61"/>
      <c r="R45" s="61"/>
      <c r="S45" s="61"/>
      <c r="T45" s="61"/>
      <c r="U45" s="61"/>
      <c r="V45" s="61"/>
      <c r="W45" s="61"/>
      <c r="X45" s="61"/>
      <c r="Y45" s="64"/>
      <c r="Z45" s="90" t="str">
        <f t="shared" si="0"/>
        <v>M 8</v>
      </c>
      <c r="AA45" s="90">
        <f>VLOOKUP(Z45,[4]base!$Q$3:$Z$27,HLOOKUP(VLOOKUP($H45,[4]Film!$B$3:$V$29,21,FALSE),[4]base!$R$1:$Z$2,2,FALSE)+1,FALSE)</f>
        <v>1</v>
      </c>
    </row>
    <row r="46" spans="1:27" x14ac:dyDescent="0.3">
      <c r="A46" s="33">
        <v>123</v>
      </c>
      <c r="B46" s="61">
        <v>20230121266</v>
      </c>
      <c r="E46" s="61" t="s">
        <v>440</v>
      </c>
      <c r="F46" s="33" t="s">
        <v>439</v>
      </c>
      <c r="G46" s="130" t="s">
        <v>381</v>
      </c>
      <c r="H46" s="130" t="s">
        <v>8</v>
      </c>
      <c r="I46" s="90">
        <v>6</v>
      </c>
      <c r="J46" s="90">
        <v>5</v>
      </c>
      <c r="K46" s="61">
        <v>8</v>
      </c>
      <c r="L46" s="61">
        <v>8</v>
      </c>
      <c r="M46" s="61">
        <v>8</v>
      </c>
      <c r="N46" s="61">
        <v>24</v>
      </c>
      <c r="O46" s="61">
        <v>8</v>
      </c>
      <c r="P46" s="61"/>
      <c r="Q46" s="61"/>
      <c r="R46" s="61"/>
      <c r="S46" s="61"/>
      <c r="T46" s="61"/>
      <c r="U46" s="61"/>
      <c r="V46" s="61"/>
      <c r="W46" s="61"/>
      <c r="X46" s="61"/>
      <c r="Y46" s="64"/>
      <c r="Z46" s="90" t="str">
        <f t="shared" si="0"/>
        <v>M 8</v>
      </c>
      <c r="AA46" s="90">
        <f>VLOOKUP(Z46,[4]base!$Q$3:$Z$27,HLOOKUP(VLOOKUP($H46,[4]Film!$B$3:$V$29,21,FALSE),[4]base!$R$1:$Z$2,2,FALSE)+1,FALSE)</f>
        <v>1</v>
      </c>
    </row>
    <row r="47" spans="1:27" s="125" customFormat="1" x14ac:dyDescent="0.3">
      <c r="A47" s="33">
        <v>24</v>
      </c>
      <c r="B47" s="128">
        <v>20190013447</v>
      </c>
      <c r="C47" s="61"/>
      <c r="D47" s="128"/>
      <c r="E47" s="133" t="s">
        <v>643</v>
      </c>
      <c r="F47" s="134" t="s">
        <v>806</v>
      </c>
      <c r="G47" s="134" t="s">
        <v>683</v>
      </c>
      <c r="H47" s="134" t="s">
        <v>7</v>
      </c>
      <c r="I47" s="61">
        <v>8</v>
      </c>
      <c r="J47" s="61">
        <v>1</v>
      </c>
      <c r="K47" s="61">
        <v>1</v>
      </c>
      <c r="L47" s="61">
        <v>1</v>
      </c>
      <c r="M47" s="61">
        <v>1</v>
      </c>
      <c r="N47" s="61">
        <v>3</v>
      </c>
      <c r="O47" s="61">
        <v>1</v>
      </c>
      <c r="P47" s="61"/>
      <c r="Q47" s="61"/>
      <c r="R47" s="61"/>
      <c r="S47" s="61">
        <v>204</v>
      </c>
      <c r="T47" s="61">
        <v>1</v>
      </c>
      <c r="U47" s="61">
        <v>1</v>
      </c>
      <c r="V47" s="61">
        <v>103</v>
      </c>
      <c r="W47" s="61">
        <v>1.9999999999999996</v>
      </c>
      <c r="X47" s="61">
        <v>1</v>
      </c>
      <c r="Y47" s="64"/>
      <c r="Z47" s="127">
        <f t="shared" si="0"/>
        <v>1</v>
      </c>
      <c r="AA47" s="127">
        <f>VLOOKUP(Z47,[4]base!$Q$3:$Z$27,HLOOKUP(VLOOKUP($H47,[4]Film!$B$3:$V$29,21,FALSE),[4]base!$R$1:$Z$2,2,FALSE)+1,FALSE)</f>
        <v>22</v>
      </c>
    </row>
    <row r="48" spans="1:27" x14ac:dyDescent="0.3">
      <c r="A48" s="33">
        <v>79</v>
      </c>
      <c r="B48" s="61">
        <v>20210070100</v>
      </c>
      <c r="E48" s="61" t="s">
        <v>630</v>
      </c>
      <c r="F48" s="33" t="s">
        <v>629</v>
      </c>
      <c r="G48" s="130" t="s">
        <v>580</v>
      </c>
      <c r="H48" s="130" t="s">
        <v>7</v>
      </c>
      <c r="I48" s="90">
        <v>9</v>
      </c>
      <c r="J48" s="90">
        <v>3</v>
      </c>
      <c r="K48" s="90">
        <v>1</v>
      </c>
      <c r="L48" s="90">
        <v>1</v>
      </c>
      <c r="M48" s="90">
        <v>1</v>
      </c>
      <c r="N48" s="90">
        <v>3</v>
      </c>
      <c r="O48" s="90">
        <v>1</v>
      </c>
      <c r="S48" s="90">
        <v>204</v>
      </c>
      <c r="T48" s="90">
        <v>2</v>
      </c>
      <c r="U48" s="90">
        <v>2</v>
      </c>
      <c r="V48" s="90">
        <v>103</v>
      </c>
      <c r="W48" s="90">
        <v>3.9999999999999991</v>
      </c>
      <c r="X48" s="90">
        <v>2</v>
      </c>
      <c r="Z48" s="90">
        <f t="shared" si="0"/>
        <v>2</v>
      </c>
      <c r="AA48" s="90">
        <f>VLOOKUP(Z48,[4]base!$Q$3:$Z$27,HLOOKUP(VLOOKUP($H48,[4]Film!$B$3:$V$29,21,FALSE),[4]base!$R$1:$Z$2,2,FALSE)+1,FALSE)</f>
        <v>18</v>
      </c>
    </row>
    <row r="49" spans="1:27" x14ac:dyDescent="0.3">
      <c r="A49" s="33">
        <v>89</v>
      </c>
      <c r="B49" s="128">
        <v>20220107315</v>
      </c>
      <c r="C49" s="61"/>
      <c r="D49" s="128"/>
      <c r="E49" s="128" t="s">
        <v>602</v>
      </c>
      <c r="F49" s="129" t="s">
        <v>601</v>
      </c>
      <c r="G49" s="129" t="s">
        <v>580</v>
      </c>
      <c r="H49" s="129" t="s">
        <v>7</v>
      </c>
      <c r="I49" s="61">
        <v>8</v>
      </c>
      <c r="J49" s="61">
        <v>5</v>
      </c>
      <c r="K49" s="61">
        <v>2</v>
      </c>
      <c r="L49" s="61">
        <v>2</v>
      </c>
      <c r="M49" s="61">
        <v>2</v>
      </c>
      <c r="N49" s="61">
        <v>6</v>
      </c>
      <c r="O49" s="61">
        <v>2</v>
      </c>
      <c r="P49" s="61"/>
      <c r="Q49" s="61"/>
      <c r="R49" s="61"/>
      <c r="S49" s="61">
        <v>203</v>
      </c>
      <c r="T49" s="61">
        <v>3</v>
      </c>
      <c r="U49" s="61">
        <v>2</v>
      </c>
      <c r="V49" s="61">
        <v>103</v>
      </c>
      <c r="W49" s="61">
        <v>3.0000000000000004</v>
      </c>
      <c r="X49" s="61">
        <v>3</v>
      </c>
      <c r="Y49" s="64"/>
      <c r="Z49" s="90">
        <f t="shared" si="0"/>
        <v>3</v>
      </c>
      <c r="AA49" s="90">
        <f>VLOOKUP(Z49,[4]base!$Q$3:$Z$27,HLOOKUP(VLOOKUP($H49,[4]Film!$B$3:$V$29,21,FALSE),[4]base!$R$1:$Z$2,2,FALSE)+1,FALSE)</f>
        <v>15</v>
      </c>
    </row>
    <row r="50" spans="1:27" x14ac:dyDescent="0.3">
      <c r="A50" s="33">
        <v>162</v>
      </c>
      <c r="B50" s="61">
        <v>20210059048</v>
      </c>
      <c r="E50" s="61" t="s">
        <v>254</v>
      </c>
      <c r="F50" s="33" t="s">
        <v>253</v>
      </c>
      <c r="G50" s="130" t="s">
        <v>13</v>
      </c>
      <c r="H50" s="130" t="s">
        <v>7</v>
      </c>
      <c r="I50" s="90">
        <v>7</v>
      </c>
      <c r="J50" s="90">
        <v>2</v>
      </c>
      <c r="K50" s="90">
        <v>1</v>
      </c>
      <c r="L50" s="90">
        <v>1</v>
      </c>
      <c r="M50" s="90">
        <v>1</v>
      </c>
      <c r="N50" s="90">
        <v>3</v>
      </c>
      <c r="O50" s="90">
        <v>1</v>
      </c>
      <c r="S50" s="90">
        <v>203</v>
      </c>
      <c r="T50" s="90">
        <v>1</v>
      </c>
      <c r="U50" s="90">
        <v>1</v>
      </c>
      <c r="V50" s="90">
        <v>103</v>
      </c>
      <c r="W50" s="90">
        <v>1.0000000000000009</v>
      </c>
      <c r="X50" s="90">
        <v>4</v>
      </c>
      <c r="Z50" s="90">
        <f t="shared" si="0"/>
        <v>4</v>
      </c>
      <c r="AA50" s="90">
        <f>VLOOKUP(Z50,[4]base!$Q$3:$Z$27,HLOOKUP(VLOOKUP($H50,[4]Film!$B$3:$V$29,21,FALSE),[4]base!$R$1:$Z$2,2,FALSE)+1,FALSE)</f>
        <v>13</v>
      </c>
    </row>
    <row r="51" spans="1:27" x14ac:dyDescent="0.3">
      <c r="A51" s="33">
        <v>50</v>
      </c>
      <c r="B51" s="128">
        <v>20230120880</v>
      </c>
      <c r="C51" s="61"/>
      <c r="E51" s="61" t="s">
        <v>714</v>
      </c>
      <c r="F51" s="129" t="s">
        <v>713</v>
      </c>
      <c r="G51" s="129" t="s">
        <v>683</v>
      </c>
      <c r="H51" s="129" t="s">
        <v>7</v>
      </c>
      <c r="I51" s="61">
        <v>10</v>
      </c>
      <c r="J51" s="61">
        <v>6</v>
      </c>
      <c r="K51" s="61">
        <v>1</v>
      </c>
      <c r="L51" s="61">
        <v>1</v>
      </c>
      <c r="M51" s="61">
        <v>2</v>
      </c>
      <c r="N51" s="61">
        <v>4</v>
      </c>
      <c r="O51" s="61">
        <v>1</v>
      </c>
      <c r="P51" s="61"/>
      <c r="Q51" s="61"/>
      <c r="R51" s="61"/>
      <c r="S51" s="61">
        <v>203</v>
      </c>
      <c r="T51" s="61">
        <v>2</v>
      </c>
      <c r="U51" s="61">
        <v>4</v>
      </c>
      <c r="V51" s="61">
        <v>103</v>
      </c>
      <c r="W51" s="61">
        <v>7</v>
      </c>
      <c r="X51" s="61">
        <v>5</v>
      </c>
      <c r="Y51" s="64"/>
      <c r="Z51" s="90">
        <f t="shared" si="0"/>
        <v>5</v>
      </c>
      <c r="AA51" s="90">
        <f>VLOOKUP(Z51,[4]base!$Q$3:$Z$27,HLOOKUP(VLOOKUP($H51,[4]Film!$B$3:$V$29,21,FALSE),[4]base!$R$1:$Z$2,2,FALSE)+1,FALSE)</f>
        <v>12</v>
      </c>
    </row>
    <row r="52" spans="1:27" x14ac:dyDescent="0.3">
      <c r="A52" s="33">
        <v>130</v>
      </c>
      <c r="B52" s="61">
        <v>20220093617</v>
      </c>
      <c r="E52" s="61" t="s">
        <v>391</v>
      </c>
      <c r="F52" s="33" t="s">
        <v>390</v>
      </c>
      <c r="G52" s="130" t="s">
        <v>381</v>
      </c>
      <c r="H52" s="130" t="s">
        <v>7</v>
      </c>
      <c r="I52" s="90">
        <v>8</v>
      </c>
      <c r="J52" s="90">
        <v>4</v>
      </c>
      <c r="K52" s="61">
        <v>1</v>
      </c>
      <c r="L52" s="61">
        <v>4</v>
      </c>
      <c r="M52" s="61">
        <v>3</v>
      </c>
      <c r="N52" s="61">
        <v>8</v>
      </c>
      <c r="O52" s="61">
        <v>3</v>
      </c>
      <c r="P52" s="61"/>
      <c r="Q52" s="61"/>
      <c r="R52" s="61"/>
      <c r="S52" s="61">
        <v>204</v>
      </c>
      <c r="T52" s="61">
        <v>5</v>
      </c>
      <c r="U52" s="61">
        <v>3</v>
      </c>
      <c r="V52" s="61">
        <v>103</v>
      </c>
      <c r="W52" s="61">
        <v>6.0000000000000009</v>
      </c>
      <c r="X52" s="61">
        <v>6</v>
      </c>
      <c r="Y52" s="64"/>
      <c r="Z52" s="90">
        <f t="shared" si="0"/>
        <v>6</v>
      </c>
      <c r="AA52" s="90">
        <f>VLOOKUP(Z52,[4]base!$Q$3:$Z$27,HLOOKUP(VLOOKUP($H52,[4]Film!$B$3:$V$29,21,FALSE),[4]base!$R$1:$Z$2,2,FALSE)+1,FALSE)</f>
        <v>11</v>
      </c>
    </row>
    <row r="53" spans="1:27" x14ac:dyDescent="0.3">
      <c r="A53" s="33">
        <v>98</v>
      </c>
      <c r="B53" s="61">
        <v>20220113904</v>
      </c>
      <c r="E53" s="61" t="s">
        <v>576</v>
      </c>
      <c r="F53" s="33" t="s">
        <v>575</v>
      </c>
      <c r="G53" s="130" t="s">
        <v>381</v>
      </c>
      <c r="H53" s="130" t="s">
        <v>7</v>
      </c>
      <c r="I53" s="90">
        <v>9</v>
      </c>
      <c r="J53" s="90">
        <v>5</v>
      </c>
      <c r="K53" s="90">
        <v>2</v>
      </c>
      <c r="L53" s="90">
        <v>2</v>
      </c>
      <c r="M53" s="90">
        <v>2</v>
      </c>
      <c r="N53" s="90">
        <v>6</v>
      </c>
      <c r="O53" s="90">
        <v>2</v>
      </c>
      <c r="S53" s="90">
        <v>203</v>
      </c>
      <c r="T53" s="90">
        <v>4</v>
      </c>
      <c r="U53" s="90">
        <v>3</v>
      </c>
      <c r="V53" s="90">
        <v>103</v>
      </c>
      <c r="W53" s="90">
        <v>5</v>
      </c>
      <c r="X53" s="90">
        <v>7</v>
      </c>
      <c r="Z53" s="90">
        <f t="shared" si="0"/>
        <v>7</v>
      </c>
      <c r="AA53" s="90">
        <f>VLOOKUP(Z53,[4]base!$Q$3:$Z$27,HLOOKUP(VLOOKUP($H53,[4]Film!$B$3:$V$29,21,FALSE),[4]base!$R$1:$Z$2,2,FALSE)+1,FALSE)</f>
        <v>10</v>
      </c>
    </row>
    <row r="54" spans="1:27" x14ac:dyDescent="0.3">
      <c r="A54" s="33">
        <v>100</v>
      </c>
      <c r="B54" s="61">
        <v>20220114074</v>
      </c>
      <c r="E54" s="61" t="s">
        <v>567</v>
      </c>
      <c r="F54" s="33" t="s">
        <v>566</v>
      </c>
      <c r="G54" s="130" t="s">
        <v>381</v>
      </c>
      <c r="H54" s="130" t="s">
        <v>7</v>
      </c>
      <c r="I54" s="90">
        <v>10</v>
      </c>
      <c r="J54" s="90">
        <v>5</v>
      </c>
      <c r="K54" s="61">
        <v>2</v>
      </c>
      <c r="L54" s="61">
        <v>2</v>
      </c>
      <c r="M54" s="61">
        <v>1</v>
      </c>
      <c r="N54" s="61">
        <v>5</v>
      </c>
      <c r="O54" s="61">
        <v>2</v>
      </c>
      <c r="P54" s="61"/>
      <c r="Q54" s="61"/>
      <c r="R54" s="61"/>
      <c r="S54" s="61">
        <v>204</v>
      </c>
      <c r="T54" s="61">
        <v>4</v>
      </c>
      <c r="U54" s="61">
        <v>4</v>
      </c>
      <c r="V54" s="61">
        <v>103</v>
      </c>
      <c r="W54" s="61">
        <v>8</v>
      </c>
      <c r="X54" s="61">
        <v>8</v>
      </c>
      <c r="Y54" s="64"/>
      <c r="Z54" s="90">
        <f t="shared" si="0"/>
        <v>8</v>
      </c>
      <c r="AA54" s="90">
        <f>VLOOKUP(Z54,[4]base!$Q$3:$Z$27,HLOOKUP(VLOOKUP($H54,[4]Film!$B$3:$V$29,21,FALSE),[4]base!$R$1:$Z$2,2,FALSE)+1,FALSE)</f>
        <v>9</v>
      </c>
    </row>
    <row r="55" spans="1:27" x14ac:dyDescent="0.3">
      <c r="A55" s="33">
        <v>170</v>
      </c>
      <c r="B55" s="128">
        <v>20190011611</v>
      </c>
      <c r="C55" s="61"/>
      <c r="D55" s="128"/>
      <c r="E55" s="128" t="s">
        <v>229</v>
      </c>
      <c r="F55" s="129" t="s">
        <v>228</v>
      </c>
      <c r="G55" s="129" t="s">
        <v>13</v>
      </c>
      <c r="H55" s="129" t="s">
        <v>7</v>
      </c>
      <c r="I55" s="61">
        <v>7</v>
      </c>
      <c r="J55" s="61">
        <v>1</v>
      </c>
      <c r="K55" s="90">
        <v>2</v>
      </c>
      <c r="L55" s="90">
        <v>2</v>
      </c>
      <c r="M55" s="90">
        <v>2</v>
      </c>
      <c r="N55" s="90">
        <v>6</v>
      </c>
      <c r="O55" s="90">
        <v>2</v>
      </c>
      <c r="S55" s="90">
        <v>204</v>
      </c>
      <c r="T55" s="90">
        <v>3</v>
      </c>
      <c r="U55" s="90">
        <v>5</v>
      </c>
      <c r="Z55" s="90" t="str">
        <f t="shared" si="0"/>
        <v>1/2 5</v>
      </c>
      <c r="AA55" s="90">
        <f>VLOOKUP(Z55,[4]base!$Q$3:$Z$27,HLOOKUP(VLOOKUP($H55,[4]Film!$B$3:$V$29,21,FALSE),[4]base!$R$1:$Z$2,2,FALSE)+1,FALSE)</f>
        <v>8</v>
      </c>
    </row>
    <row r="56" spans="1:27" x14ac:dyDescent="0.3">
      <c r="A56" s="33">
        <v>11</v>
      </c>
      <c r="B56" s="128">
        <v>20200031073</v>
      </c>
      <c r="C56" s="61"/>
      <c r="D56" s="128"/>
      <c r="E56" s="128" t="s">
        <v>846</v>
      </c>
      <c r="F56" s="129" t="s">
        <v>856</v>
      </c>
      <c r="G56" s="129" t="s">
        <v>683</v>
      </c>
      <c r="H56" s="135" t="s">
        <v>7</v>
      </c>
      <c r="I56" s="61">
        <v>10</v>
      </c>
      <c r="J56" s="61">
        <v>1</v>
      </c>
      <c r="K56" s="90">
        <v>3</v>
      </c>
      <c r="L56" s="90">
        <v>3</v>
      </c>
      <c r="M56" s="90">
        <v>3</v>
      </c>
      <c r="N56" s="90">
        <v>9</v>
      </c>
      <c r="O56" s="90">
        <v>3</v>
      </c>
      <c r="S56" s="90">
        <v>203</v>
      </c>
      <c r="T56" s="90">
        <v>6</v>
      </c>
      <c r="U56" s="90">
        <v>5</v>
      </c>
      <c r="Z56" s="90" t="str">
        <f t="shared" si="0"/>
        <v>1/2 5</v>
      </c>
      <c r="AA56" s="90">
        <f>VLOOKUP(Z56,[4]base!$Q$3:$Z$27,HLOOKUP(VLOOKUP($H56,[4]Film!$B$3:$V$29,21,FALSE),[4]base!$R$1:$Z$2,2,FALSE)+1,FALSE)</f>
        <v>8</v>
      </c>
    </row>
    <row r="57" spans="1:27" x14ac:dyDescent="0.3">
      <c r="A57" s="33">
        <v>132</v>
      </c>
      <c r="B57" s="61">
        <v>20220089348</v>
      </c>
      <c r="E57" s="61" t="s">
        <v>28</v>
      </c>
      <c r="F57" s="33" t="s">
        <v>386</v>
      </c>
      <c r="G57" s="130" t="s">
        <v>381</v>
      </c>
      <c r="H57" s="130" t="s">
        <v>7</v>
      </c>
      <c r="I57" s="90">
        <v>9</v>
      </c>
      <c r="J57" s="90">
        <v>4</v>
      </c>
      <c r="K57" s="61">
        <v>3</v>
      </c>
      <c r="L57" s="61">
        <v>3</v>
      </c>
      <c r="M57" s="61">
        <v>5</v>
      </c>
      <c r="N57" s="61">
        <v>11</v>
      </c>
      <c r="O57" s="61">
        <v>4</v>
      </c>
      <c r="P57" s="61"/>
      <c r="Q57" s="61"/>
      <c r="R57" s="61"/>
      <c r="S57" s="61">
        <v>203</v>
      </c>
      <c r="T57" s="61">
        <v>8</v>
      </c>
      <c r="U57" s="61">
        <v>6</v>
      </c>
      <c r="V57" s="61"/>
      <c r="W57" s="61"/>
      <c r="X57" s="61"/>
      <c r="Y57" s="64"/>
      <c r="Z57" s="90" t="str">
        <f t="shared" si="0"/>
        <v>1/2 6</v>
      </c>
      <c r="AA57" s="90">
        <f>VLOOKUP(Z57,[4]base!$Q$3:$Z$27,HLOOKUP(VLOOKUP($H57,[4]Film!$B$3:$V$29,21,FALSE),[4]base!$R$1:$Z$2,2,FALSE)+1,FALSE)</f>
        <v>7</v>
      </c>
    </row>
    <row r="58" spans="1:27" x14ac:dyDescent="0.3">
      <c r="A58" s="33">
        <v>110</v>
      </c>
      <c r="B58" s="61">
        <v>20200055521</v>
      </c>
      <c r="E58" s="61" t="s">
        <v>514</v>
      </c>
      <c r="F58" s="33" t="s">
        <v>513</v>
      </c>
      <c r="G58" s="130" t="s">
        <v>381</v>
      </c>
      <c r="H58" s="130" t="s">
        <v>7</v>
      </c>
      <c r="I58" s="90">
        <v>10</v>
      </c>
      <c r="J58" s="90">
        <v>2</v>
      </c>
      <c r="K58" s="61">
        <v>5</v>
      </c>
      <c r="L58" s="61">
        <v>4</v>
      </c>
      <c r="M58" s="61">
        <v>4</v>
      </c>
      <c r="N58" s="61">
        <v>13</v>
      </c>
      <c r="O58" s="61">
        <v>4</v>
      </c>
      <c r="P58" s="61"/>
      <c r="Q58" s="61"/>
      <c r="R58" s="61"/>
      <c r="S58" s="61">
        <v>204</v>
      </c>
      <c r="T58" s="61">
        <v>8</v>
      </c>
      <c r="U58" s="61">
        <v>6</v>
      </c>
      <c r="V58" s="61"/>
      <c r="W58" s="61"/>
      <c r="X58" s="61"/>
      <c r="Y58" s="64"/>
      <c r="Z58" s="90" t="str">
        <f t="shared" si="0"/>
        <v>1/2 6</v>
      </c>
      <c r="AA58" s="90">
        <f>VLOOKUP(Z58,[4]base!$Q$3:$Z$27,HLOOKUP(VLOOKUP($H58,[4]Film!$B$3:$V$29,21,FALSE),[4]base!$R$1:$Z$2,2,FALSE)+1,FALSE)</f>
        <v>7</v>
      </c>
    </row>
    <row r="59" spans="1:27" x14ac:dyDescent="0.3">
      <c r="A59" s="33">
        <v>128</v>
      </c>
      <c r="B59" s="61">
        <v>20210058640</v>
      </c>
      <c r="E59" s="61" t="s">
        <v>399</v>
      </c>
      <c r="F59" s="33" t="s">
        <v>398</v>
      </c>
      <c r="G59" s="130" t="s">
        <v>381</v>
      </c>
      <c r="H59" s="130" t="s">
        <v>7</v>
      </c>
      <c r="I59" s="90">
        <v>8</v>
      </c>
      <c r="J59" s="90">
        <v>2</v>
      </c>
      <c r="K59" s="90">
        <v>3</v>
      </c>
      <c r="L59" s="90">
        <v>3</v>
      </c>
      <c r="M59" s="90">
        <v>4</v>
      </c>
      <c r="N59" s="90">
        <v>10</v>
      </c>
      <c r="O59" s="90">
        <v>4</v>
      </c>
      <c r="S59" s="90">
        <v>203</v>
      </c>
      <c r="T59" s="90">
        <v>7</v>
      </c>
      <c r="U59" s="90">
        <v>7</v>
      </c>
      <c r="Z59" s="90" t="str">
        <f t="shared" si="0"/>
        <v>1/2 7</v>
      </c>
      <c r="AA59" s="90">
        <f>VLOOKUP(Z59,[4]base!$Q$3:$Z$27,HLOOKUP(VLOOKUP($H59,[4]Film!$B$3:$V$29,21,FALSE),[4]base!$R$1:$Z$2,2,FALSE)+1,FALSE)</f>
        <v>6</v>
      </c>
    </row>
    <row r="60" spans="1:27" x14ac:dyDescent="0.3">
      <c r="A60" s="33">
        <v>46</v>
      </c>
      <c r="B60" s="128">
        <v>20190022261</v>
      </c>
      <c r="C60" s="61"/>
      <c r="D60" s="128"/>
      <c r="E60" s="128" t="s">
        <v>725</v>
      </c>
      <c r="F60" s="129" t="s">
        <v>724</v>
      </c>
      <c r="G60" s="129" t="s">
        <v>683</v>
      </c>
      <c r="H60" s="129" t="s">
        <v>7</v>
      </c>
      <c r="I60" s="61">
        <v>9</v>
      </c>
      <c r="J60" s="61">
        <v>1</v>
      </c>
      <c r="K60" s="90">
        <v>4</v>
      </c>
      <c r="L60" s="90">
        <v>4</v>
      </c>
      <c r="M60" s="90">
        <v>3</v>
      </c>
      <c r="N60" s="90">
        <v>11</v>
      </c>
      <c r="O60" s="90">
        <v>3</v>
      </c>
      <c r="S60" s="90">
        <v>204</v>
      </c>
      <c r="T60" s="90">
        <v>6</v>
      </c>
      <c r="U60" s="90">
        <v>7</v>
      </c>
      <c r="Z60" s="90" t="str">
        <f t="shared" si="0"/>
        <v>1/2 7</v>
      </c>
      <c r="AA60" s="90">
        <f>VLOOKUP(Z60,[4]base!$Q$3:$Z$27,HLOOKUP(VLOOKUP($H60,[4]Film!$B$3:$V$29,21,FALSE),[4]base!$R$1:$Z$2,2,FALSE)+1,FALSE)</f>
        <v>6</v>
      </c>
    </row>
    <row r="61" spans="1:27" x14ac:dyDescent="0.3">
      <c r="A61" s="33">
        <v>198</v>
      </c>
      <c r="B61" s="128">
        <v>20210059171</v>
      </c>
      <c r="C61" s="61"/>
      <c r="D61" s="128"/>
      <c r="E61" s="128" t="s">
        <v>70</v>
      </c>
      <c r="F61" s="129" t="s">
        <v>69</v>
      </c>
      <c r="G61" s="129" t="s">
        <v>13</v>
      </c>
      <c r="H61" s="129" t="s">
        <v>7</v>
      </c>
      <c r="I61" s="61">
        <v>7</v>
      </c>
      <c r="J61" s="61">
        <v>3</v>
      </c>
      <c r="K61" s="90">
        <v>3</v>
      </c>
      <c r="L61" s="90">
        <v>3</v>
      </c>
      <c r="M61" s="90">
        <v>3</v>
      </c>
      <c r="N61" s="90">
        <v>9</v>
      </c>
      <c r="O61" s="90">
        <v>3</v>
      </c>
      <c r="S61" s="90">
        <v>203</v>
      </c>
      <c r="T61" s="90">
        <v>5</v>
      </c>
      <c r="U61" s="90">
        <v>8</v>
      </c>
      <c r="Z61" s="90" t="str">
        <f t="shared" si="0"/>
        <v>1/2 8</v>
      </c>
      <c r="AA61" s="90">
        <f>VLOOKUP(Z61,[4]base!$Q$3:$Z$27,HLOOKUP(VLOOKUP($H61,[4]Film!$B$3:$V$29,21,FALSE),[4]base!$R$1:$Z$2,2,FALSE)+1,FALSE)</f>
        <v>5</v>
      </c>
    </row>
    <row r="62" spans="1:27" x14ac:dyDescent="0.3">
      <c r="A62" s="33">
        <v>84</v>
      </c>
      <c r="B62" s="61">
        <v>20220107312</v>
      </c>
      <c r="E62" s="61" t="s">
        <v>615</v>
      </c>
      <c r="F62" s="33" t="s">
        <v>614</v>
      </c>
      <c r="G62" s="130" t="s">
        <v>580</v>
      </c>
      <c r="H62" s="130" t="s">
        <v>7</v>
      </c>
      <c r="I62" s="90">
        <v>7</v>
      </c>
      <c r="J62" s="90">
        <v>5</v>
      </c>
      <c r="K62" s="61">
        <v>7</v>
      </c>
      <c r="L62" s="61">
        <v>4</v>
      </c>
      <c r="M62" s="61">
        <v>4</v>
      </c>
      <c r="N62" s="61">
        <v>15</v>
      </c>
      <c r="O62" s="61">
        <v>4</v>
      </c>
      <c r="P62" s="61"/>
      <c r="Q62" s="61"/>
      <c r="R62" s="61"/>
      <c r="S62" s="61">
        <v>204</v>
      </c>
      <c r="T62" s="61">
        <v>7</v>
      </c>
      <c r="U62" s="61">
        <v>8</v>
      </c>
      <c r="V62" s="61"/>
      <c r="W62" s="61"/>
      <c r="X62" s="61"/>
      <c r="Y62" s="64"/>
      <c r="Z62" s="90" t="str">
        <f t="shared" si="0"/>
        <v>1/2 8</v>
      </c>
      <c r="AA62" s="90">
        <f>VLOOKUP(Z62,[4]base!$Q$3:$Z$27,HLOOKUP(VLOOKUP($H62,[4]Film!$B$3:$V$29,21,FALSE),[4]base!$R$1:$Z$2,2,FALSE)+1,FALSE)</f>
        <v>5</v>
      </c>
    </row>
    <row r="63" spans="1:27" x14ac:dyDescent="0.3">
      <c r="A63" s="33">
        <v>203</v>
      </c>
      <c r="B63" s="128">
        <v>20230122886</v>
      </c>
      <c r="C63" s="61"/>
      <c r="D63" s="128"/>
      <c r="E63" s="128" t="s">
        <v>36</v>
      </c>
      <c r="F63" s="129" t="s">
        <v>35</v>
      </c>
      <c r="G63" s="129" t="s">
        <v>13</v>
      </c>
      <c r="H63" s="129" t="s">
        <v>7</v>
      </c>
      <c r="I63" s="61">
        <v>7</v>
      </c>
      <c r="J63" s="61">
        <v>6</v>
      </c>
      <c r="K63" s="90">
        <v>4</v>
      </c>
      <c r="L63" s="90">
        <v>6</v>
      </c>
      <c r="M63" s="90">
        <v>5</v>
      </c>
      <c r="N63" s="90">
        <v>15</v>
      </c>
      <c r="O63" s="90">
        <v>5</v>
      </c>
      <c r="Z63" s="90" t="str">
        <f t="shared" si="0"/>
        <v>M 5</v>
      </c>
      <c r="AA63" s="90">
        <f>VLOOKUP(Z63,[4]base!$Q$3:$Z$27,HLOOKUP(VLOOKUP($H63,[4]Film!$B$3:$V$29,21,FALSE),[4]base!$R$1:$Z$2,2,FALSE)+1,FALSE)</f>
        <v>4</v>
      </c>
    </row>
    <row r="64" spans="1:27" x14ac:dyDescent="0.3">
      <c r="A64" s="33">
        <v>173</v>
      </c>
      <c r="B64" s="128">
        <v>20210060491</v>
      </c>
      <c r="C64" s="61"/>
      <c r="D64" s="128"/>
      <c r="E64" s="128" t="s">
        <v>223</v>
      </c>
      <c r="F64" s="129" t="s">
        <v>222</v>
      </c>
      <c r="G64" s="129" t="s">
        <v>13</v>
      </c>
      <c r="H64" s="129" t="s">
        <v>7</v>
      </c>
      <c r="I64" s="61">
        <v>8</v>
      </c>
      <c r="J64" s="61">
        <v>3</v>
      </c>
      <c r="K64" s="61">
        <v>2</v>
      </c>
      <c r="L64" s="61">
        <v>5</v>
      </c>
      <c r="M64" s="61">
        <v>5</v>
      </c>
      <c r="N64" s="61">
        <v>12</v>
      </c>
      <c r="O64" s="61">
        <v>5</v>
      </c>
      <c r="P64" s="61"/>
      <c r="Q64" s="61"/>
      <c r="R64" s="61"/>
      <c r="S64" s="61"/>
      <c r="T64" s="61"/>
      <c r="U64" s="61"/>
      <c r="V64" s="61"/>
      <c r="W64" s="61"/>
      <c r="X64" s="61"/>
      <c r="Y64" s="64"/>
      <c r="Z64" s="90" t="str">
        <f t="shared" si="0"/>
        <v>M 5</v>
      </c>
      <c r="AA64" s="90">
        <f>VLOOKUP(Z64,[4]base!$Q$3:$Z$27,HLOOKUP(VLOOKUP($H64,[4]Film!$B$3:$V$29,21,FALSE),[4]base!$R$1:$Z$2,2,FALSE)+1,FALSE)</f>
        <v>4</v>
      </c>
    </row>
    <row r="65" spans="1:27" x14ac:dyDescent="0.3">
      <c r="A65" s="33">
        <v>137</v>
      </c>
      <c r="B65" s="128">
        <v>20210058430</v>
      </c>
      <c r="C65" s="61"/>
      <c r="D65" s="82"/>
      <c r="E65" s="128" t="s">
        <v>370</v>
      </c>
      <c r="F65" s="129" t="s">
        <v>369</v>
      </c>
      <c r="G65" s="129" t="s">
        <v>13</v>
      </c>
      <c r="H65" s="129" t="s">
        <v>7</v>
      </c>
      <c r="I65" s="61">
        <v>9</v>
      </c>
      <c r="J65" s="61">
        <v>2</v>
      </c>
      <c r="K65" s="61">
        <v>6</v>
      </c>
      <c r="L65" s="61">
        <v>5</v>
      </c>
      <c r="M65" s="61">
        <v>4</v>
      </c>
      <c r="N65" s="61">
        <v>15</v>
      </c>
      <c r="O65" s="61">
        <v>5</v>
      </c>
      <c r="P65" s="61"/>
      <c r="Q65" s="61"/>
      <c r="R65" s="61"/>
      <c r="S65" s="61"/>
      <c r="T65" s="61"/>
      <c r="U65" s="61"/>
      <c r="V65" s="61"/>
      <c r="W65" s="61"/>
      <c r="X65" s="61"/>
      <c r="Y65" s="64"/>
      <c r="Z65" s="90" t="str">
        <f t="shared" si="0"/>
        <v>M 5</v>
      </c>
      <c r="AA65" s="90">
        <f>VLOOKUP(Z65,[4]base!$Q$3:$Z$27,HLOOKUP(VLOOKUP($H65,[4]Film!$B$3:$V$29,21,FALSE),[4]base!$R$1:$Z$2,2,FALSE)+1,FALSE)</f>
        <v>4</v>
      </c>
    </row>
    <row r="66" spans="1:27" x14ac:dyDescent="0.3">
      <c r="A66" s="33">
        <v>139</v>
      </c>
      <c r="B66" s="61">
        <v>20220087894</v>
      </c>
      <c r="E66" s="61" t="s">
        <v>362</v>
      </c>
      <c r="F66" s="33" t="s">
        <v>361</v>
      </c>
      <c r="G66" s="130" t="s">
        <v>13</v>
      </c>
      <c r="H66" s="130" t="s">
        <v>7</v>
      </c>
      <c r="I66" s="90">
        <v>10</v>
      </c>
      <c r="J66" s="90">
        <v>3</v>
      </c>
      <c r="K66" s="61">
        <v>4</v>
      </c>
      <c r="L66" s="61">
        <v>6</v>
      </c>
      <c r="M66" s="61">
        <v>5</v>
      </c>
      <c r="N66" s="61">
        <v>15</v>
      </c>
      <c r="O66" s="61">
        <v>5</v>
      </c>
      <c r="P66" s="61"/>
      <c r="Q66" s="61"/>
      <c r="R66" s="61"/>
      <c r="S66" s="61"/>
      <c r="T66" s="61"/>
      <c r="U66" s="61"/>
      <c r="V66" s="61"/>
      <c r="W66" s="61"/>
      <c r="X66" s="61"/>
      <c r="Y66" s="64"/>
      <c r="Z66" s="90" t="str">
        <f t="shared" ref="Z66:Z129" si="1">IF(O66="Abs","Abs",IF(X66&lt;&gt;"",X66,IF(U66&lt;&gt;"",CONCATENATE("1/2 ",U66),IF(R66&lt;&gt;"",CONCATENATE("1/4 ",R66),CONCATENATE("M ",O66)))))</f>
        <v>M 5</v>
      </c>
      <c r="AA66" s="90">
        <f>VLOOKUP(Z66,[4]base!$Q$3:$Z$27,HLOOKUP(VLOOKUP($H66,[4]Film!$B$3:$V$29,21,FALSE),[4]base!$R$1:$Z$2,2,FALSE)+1,FALSE)</f>
        <v>4</v>
      </c>
    </row>
    <row r="67" spans="1:27" x14ac:dyDescent="0.3">
      <c r="A67" s="33">
        <v>90</v>
      </c>
      <c r="B67" s="128">
        <v>20220104201</v>
      </c>
      <c r="C67" s="61"/>
      <c r="D67" s="128"/>
      <c r="E67" s="128" t="s">
        <v>600</v>
      </c>
      <c r="F67" s="129" t="s">
        <v>599</v>
      </c>
      <c r="G67" s="129" t="s">
        <v>580</v>
      </c>
      <c r="H67" s="129" t="s">
        <v>7</v>
      </c>
      <c r="I67" s="61">
        <v>7</v>
      </c>
      <c r="J67" s="61">
        <v>4</v>
      </c>
      <c r="K67" s="90">
        <v>5</v>
      </c>
      <c r="L67" s="90">
        <v>5</v>
      </c>
      <c r="M67" s="90">
        <v>6</v>
      </c>
      <c r="N67" s="90">
        <v>16</v>
      </c>
      <c r="O67" s="90">
        <v>6</v>
      </c>
      <c r="Z67" s="90" t="str">
        <f t="shared" si="1"/>
        <v>M 6</v>
      </c>
      <c r="AA67" s="90">
        <f>VLOOKUP(Z67,[4]base!$Q$3:$Z$27,HLOOKUP(VLOOKUP($H67,[4]Film!$B$3:$V$29,21,FALSE),[4]base!$R$1:$Z$2,2,FALSE)+1,FALSE)</f>
        <v>3</v>
      </c>
    </row>
    <row r="68" spans="1:27" x14ac:dyDescent="0.3">
      <c r="A68" s="33">
        <v>1</v>
      </c>
      <c r="B68" s="128">
        <v>20230138325</v>
      </c>
      <c r="C68" s="61"/>
      <c r="D68" s="128"/>
      <c r="E68" s="128" t="s">
        <v>374</v>
      </c>
      <c r="F68" s="129" t="s">
        <v>882</v>
      </c>
      <c r="G68" s="129" t="s">
        <v>683</v>
      </c>
      <c r="H68" s="129" t="s">
        <v>7</v>
      </c>
      <c r="I68" s="61">
        <v>8</v>
      </c>
      <c r="J68" s="61">
        <v>7</v>
      </c>
      <c r="K68" s="90">
        <v>3</v>
      </c>
      <c r="L68" s="90">
        <v>6</v>
      </c>
      <c r="M68" s="90">
        <v>6</v>
      </c>
      <c r="N68" s="90">
        <v>15</v>
      </c>
      <c r="O68" s="90">
        <v>6</v>
      </c>
      <c r="Z68" s="90" t="str">
        <f t="shared" si="1"/>
        <v>M 6</v>
      </c>
      <c r="AA68" s="90">
        <f>VLOOKUP(Z68,[4]base!$Q$3:$Z$27,HLOOKUP(VLOOKUP($H68,[4]Film!$B$3:$V$29,21,FALSE),[4]base!$R$1:$Z$2,2,FALSE)+1,FALSE)</f>
        <v>3</v>
      </c>
    </row>
    <row r="69" spans="1:27" x14ac:dyDescent="0.3">
      <c r="A69" s="33">
        <v>32</v>
      </c>
      <c r="B69" s="61">
        <v>20230121982</v>
      </c>
      <c r="E69" s="61" t="s">
        <v>761</v>
      </c>
      <c r="F69" s="33" t="s">
        <v>760</v>
      </c>
      <c r="G69" s="130" t="s">
        <v>683</v>
      </c>
      <c r="H69" s="130" t="s">
        <v>7</v>
      </c>
      <c r="I69" s="90">
        <v>9</v>
      </c>
      <c r="J69" s="90">
        <v>6</v>
      </c>
      <c r="K69" s="61">
        <v>5</v>
      </c>
      <c r="L69" s="61">
        <v>6</v>
      </c>
      <c r="M69" s="61">
        <v>6</v>
      </c>
      <c r="N69" s="61">
        <v>17</v>
      </c>
      <c r="O69" s="61">
        <v>6</v>
      </c>
      <c r="P69" s="61"/>
      <c r="Q69" s="61"/>
      <c r="R69" s="61"/>
      <c r="S69" s="61"/>
      <c r="T69" s="61"/>
      <c r="U69" s="61"/>
      <c r="V69" s="61"/>
      <c r="W69" s="61"/>
      <c r="X69" s="61"/>
      <c r="Y69" s="64"/>
      <c r="Z69" s="90" t="str">
        <f t="shared" si="1"/>
        <v>M 6</v>
      </c>
      <c r="AA69" s="90">
        <f>VLOOKUP(Z69,[4]base!$Q$3:$Z$27,HLOOKUP(VLOOKUP($H69,[4]Film!$B$3:$V$29,21,FALSE),[4]base!$R$1:$Z$2,2,FALSE)+1,FALSE)</f>
        <v>3</v>
      </c>
    </row>
    <row r="70" spans="1:27" x14ac:dyDescent="0.3">
      <c r="A70" s="33">
        <v>43</v>
      </c>
      <c r="B70" s="61">
        <v>20220087925</v>
      </c>
      <c r="E70" s="61" t="s">
        <v>732</v>
      </c>
      <c r="F70" s="33" t="s">
        <v>731</v>
      </c>
      <c r="G70" s="130" t="s">
        <v>683</v>
      </c>
      <c r="H70" s="130" t="s">
        <v>7</v>
      </c>
      <c r="I70" s="90">
        <v>10</v>
      </c>
      <c r="J70" s="90">
        <v>4</v>
      </c>
      <c r="K70" s="90">
        <v>6</v>
      </c>
      <c r="L70" s="90">
        <v>5</v>
      </c>
      <c r="M70" s="90">
        <v>6</v>
      </c>
      <c r="N70" s="90">
        <v>17</v>
      </c>
      <c r="O70" s="90">
        <v>6</v>
      </c>
      <c r="Z70" s="90" t="str">
        <f t="shared" si="1"/>
        <v>M 6</v>
      </c>
      <c r="AA70" s="90">
        <f>VLOOKUP(Z70,[4]base!$Q$3:$Z$27,HLOOKUP(VLOOKUP($H70,[4]Film!$B$3:$V$29,21,FALSE),[4]base!$R$1:$Z$2,2,FALSE)+1,FALSE)</f>
        <v>3</v>
      </c>
    </row>
    <row r="71" spans="1:27" x14ac:dyDescent="0.3">
      <c r="A71" s="33">
        <v>149</v>
      </c>
      <c r="B71" s="61">
        <v>20230123504</v>
      </c>
      <c r="E71" s="61" t="s">
        <v>328</v>
      </c>
      <c r="F71" s="33" t="s">
        <v>327</v>
      </c>
      <c r="G71" s="130" t="s">
        <v>13</v>
      </c>
      <c r="H71" s="130" t="s">
        <v>7</v>
      </c>
      <c r="I71" s="90">
        <v>7</v>
      </c>
      <c r="J71" s="90">
        <v>7</v>
      </c>
      <c r="K71" s="90">
        <v>6</v>
      </c>
      <c r="L71" s="90">
        <v>7</v>
      </c>
      <c r="M71" s="90">
        <v>7</v>
      </c>
      <c r="N71" s="90">
        <v>20</v>
      </c>
      <c r="O71" s="90">
        <v>7</v>
      </c>
      <c r="Z71" s="90" t="str">
        <f t="shared" si="1"/>
        <v>M 7</v>
      </c>
      <c r="AA71" s="90">
        <f>VLOOKUP(Z71,[4]base!$Q$3:$Z$27,HLOOKUP(VLOOKUP($H71,[4]Film!$B$3:$V$29,21,FALSE),[4]base!$R$1:$Z$2,2,FALSE)+1,FALSE)</f>
        <v>2</v>
      </c>
    </row>
    <row r="72" spans="1:27" x14ac:dyDescent="0.3">
      <c r="A72" s="33">
        <v>154</v>
      </c>
      <c r="B72" s="61">
        <v>20230122629</v>
      </c>
      <c r="E72" s="61" t="s">
        <v>310</v>
      </c>
      <c r="F72" s="33" t="s">
        <v>309</v>
      </c>
      <c r="G72" s="130" t="s">
        <v>13</v>
      </c>
      <c r="H72" s="130" t="s">
        <v>7</v>
      </c>
      <c r="I72" s="90">
        <v>8</v>
      </c>
      <c r="J72" s="90">
        <v>6</v>
      </c>
      <c r="K72" s="61" t="s">
        <v>913</v>
      </c>
      <c r="L72" s="61" t="s">
        <v>913</v>
      </c>
      <c r="M72" s="61" t="s">
        <v>913</v>
      </c>
      <c r="N72" s="61">
        <v>27</v>
      </c>
      <c r="O72" s="61" t="s">
        <v>914</v>
      </c>
      <c r="P72" s="61"/>
      <c r="Q72" s="61"/>
      <c r="R72" s="61"/>
      <c r="S72" s="61"/>
      <c r="T72" s="61"/>
      <c r="U72" s="61"/>
      <c r="V72" s="61"/>
      <c r="W72" s="61"/>
      <c r="X72" s="61"/>
      <c r="Y72" s="64"/>
      <c r="Z72" s="90" t="str">
        <f t="shared" si="1"/>
        <v>Abs</v>
      </c>
      <c r="AA72" s="90">
        <f>VLOOKUP(Z72,[4]base!$Q$3:$Z$27,HLOOKUP(VLOOKUP($H72,[4]Film!$B$3:$V$29,21,FALSE),[4]base!$R$1:$Z$2,2,FALSE)+1,FALSE)</f>
        <v>0</v>
      </c>
    </row>
    <row r="73" spans="1:27" s="125" customFormat="1" x14ac:dyDescent="0.3">
      <c r="A73" s="33">
        <v>105</v>
      </c>
      <c r="B73" s="61">
        <v>20210081597</v>
      </c>
      <c r="C73" s="64"/>
      <c r="D73" s="61"/>
      <c r="E73" s="124" t="s">
        <v>543</v>
      </c>
      <c r="F73" s="125" t="s">
        <v>542</v>
      </c>
      <c r="G73" s="126" t="s">
        <v>381</v>
      </c>
      <c r="H73" s="126" t="s">
        <v>6</v>
      </c>
      <c r="I73" s="90">
        <v>13</v>
      </c>
      <c r="J73" s="90">
        <v>4</v>
      </c>
      <c r="K73" s="90">
        <v>1</v>
      </c>
      <c r="L73" s="90">
        <v>1</v>
      </c>
      <c r="M73" s="90">
        <v>1</v>
      </c>
      <c r="N73" s="90">
        <v>3</v>
      </c>
      <c r="O73" s="90">
        <v>1</v>
      </c>
      <c r="P73" s="90"/>
      <c r="Q73" s="90"/>
      <c r="R73" s="90"/>
      <c r="S73" s="90">
        <v>206</v>
      </c>
      <c r="T73" s="90">
        <v>2</v>
      </c>
      <c r="U73" s="90">
        <v>1</v>
      </c>
      <c r="V73" s="90">
        <v>104</v>
      </c>
      <c r="W73" s="90">
        <v>1.9999999999999996</v>
      </c>
      <c r="X73" s="90">
        <v>1</v>
      </c>
      <c r="Y73" s="33"/>
      <c r="Z73" s="127">
        <f t="shared" si="1"/>
        <v>1</v>
      </c>
      <c r="AA73" s="127">
        <f>VLOOKUP(Z73,[4]base!$Q$3:$Z$27,HLOOKUP(VLOOKUP($H73,[4]Film!$B$3:$V$29,21,FALSE),[4]base!$R$1:$Z$2,2,FALSE)+1,FALSE)</f>
        <v>22</v>
      </c>
    </row>
    <row r="74" spans="1:27" x14ac:dyDescent="0.3">
      <c r="A74" s="33">
        <v>152</v>
      </c>
      <c r="B74" s="61">
        <v>20180002428</v>
      </c>
      <c r="E74" s="61" t="s">
        <v>316</v>
      </c>
      <c r="F74" s="33" t="s">
        <v>315</v>
      </c>
      <c r="G74" s="130" t="s">
        <v>13</v>
      </c>
      <c r="H74" s="130" t="s">
        <v>6</v>
      </c>
      <c r="I74" s="90">
        <v>12</v>
      </c>
      <c r="J74" s="90">
        <v>1</v>
      </c>
      <c r="K74" s="61">
        <v>2</v>
      </c>
      <c r="L74" s="61">
        <v>2</v>
      </c>
      <c r="M74" s="61">
        <v>2</v>
      </c>
      <c r="N74" s="61">
        <v>6</v>
      </c>
      <c r="O74" s="61">
        <v>2</v>
      </c>
      <c r="P74" s="61"/>
      <c r="Q74" s="61"/>
      <c r="R74" s="61"/>
      <c r="S74" s="61">
        <v>205</v>
      </c>
      <c r="T74" s="61">
        <v>3</v>
      </c>
      <c r="U74" s="61">
        <v>1</v>
      </c>
      <c r="V74" s="61">
        <v>104</v>
      </c>
      <c r="W74" s="61">
        <v>1.0000000000000009</v>
      </c>
      <c r="X74" s="61">
        <v>2</v>
      </c>
      <c r="Y74" s="64"/>
      <c r="Z74" s="90">
        <f t="shared" si="1"/>
        <v>2</v>
      </c>
      <c r="AA74" s="90">
        <f>VLOOKUP(Z74,[4]base!$Q$3:$Z$27,HLOOKUP(VLOOKUP($H74,[4]Film!$B$3:$V$29,21,FALSE),[4]base!$R$1:$Z$2,2,FALSE)+1,FALSE)</f>
        <v>18</v>
      </c>
    </row>
    <row r="75" spans="1:27" x14ac:dyDescent="0.3">
      <c r="A75" s="33">
        <v>5</v>
      </c>
      <c r="B75" s="61">
        <v>20170016962</v>
      </c>
      <c r="E75" s="61" t="s">
        <v>554</v>
      </c>
      <c r="F75" s="33" t="s">
        <v>875</v>
      </c>
      <c r="G75" s="130" t="s">
        <v>683</v>
      </c>
      <c r="H75" s="130" t="s">
        <v>6</v>
      </c>
      <c r="I75" s="90">
        <v>11</v>
      </c>
      <c r="J75" s="90">
        <v>1</v>
      </c>
      <c r="K75" s="90">
        <v>1</v>
      </c>
      <c r="L75" s="90">
        <v>1</v>
      </c>
      <c r="M75" s="90">
        <v>1</v>
      </c>
      <c r="N75" s="90">
        <v>3</v>
      </c>
      <c r="O75" s="90">
        <v>1</v>
      </c>
      <c r="S75" s="90">
        <v>205</v>
      </c>
      <c r="T75" s="90">
        <v>1</v>
      </c>
      <c r="U75" s="90">
        <v>2</v>
      </c>
      <c r="V75" s="90">
        <v>104</v>
      </c>
      <c r="W75" s="90">
        <v>3.0000000000000004</v>
      </c>
      <c r="X75" s="90">
        <v>3</v>
      </c>
      <c r="Z75" s="90">
        <f t="shared" si="1"/>
        <v>3</v>
      </c>
      <c r="AA75" s="90">
        <f>VLOOKUP(Z75,[4]base!$Q$3:$Z$27,HLOOKUP(VLOOKUP($H75,[4]Film!$B$3:$V$29,21,FALSE),[4]base!$R$1:$Z$2,2,FALSE)+1,FALSE)</f>
        <v>15</v>
      </c>
    </row>
    <row r="76" spans="1:27" x14ac:dyDescent="0.3">
      <c r="A76" s="33">
        <v>33</v>
      </c>
      <c r="B76" s="61">
        <v>20210084484</v>
      </c>
      <c r="E76" s="61" t="s">
        <v>151</v>
      </c>
      <c r="F76" s="33" t="s">
        <v>759</v>
      </c>
      <c r="G76" s="130" t="s">
        <v>683</v>
      </c>
      <c r="H76" s="130" t="s">
        <v>6</v>
      </c>
      <c r="I76" s="90">
        <v>12</v>
      </c>
      <c r="J76" s="90">
        <v>4</v>
      </c>
      <c r="K76" s="90">
        <v>1</v>
      </c>
      <c r="L76" s="90">
        <v>1</v>
      </c>
      <c r="M76" s="90">
        <v>1</v>
      </c>
      <c r="N76" s="90">
        <v>3</v>
      </c>
      <c r="O76" s="90">
        <v>1</v>
      </c>
      <c r="S76" s="90">
        <v>206</v>
      </c>
      <c r="T76" s="90">
        <v>1</v>
      </c>
      <c r="U76" s="90">
        <v>2</v>
      </c>
      <c r="V76" s="90">
        <v>104</v>
      </c>
      <c r="W76" s="90">
        <v>3.9999999999999991</v>
      </c>
      <c r="X76" s="90">
        <v>4</v>
      </c>
      <c r="Z76" s="90">
        <f t="shared" si="1"/>
        <v>4</v>
      </c>
      <c r="AA76" s="90">
        <f>VLOOKUP(Z76,[4]base!$Q$3:$Z$27,HLOOKUP(VLOOKUP($H76,[4]Film!$B$3:$V$29,21,FALSE),[4]base!$R$1:$Z$2,2,FALSE)+1,FALSE)</f>
        <v>13</v>
      </c>
    </row>
    <row r="77" spans="1:27" x14ac:dyDescent="0.3">
      <c r="A77" s="33">
        <v>183</v>
      </c>
      <c r="B77" s="128">
        <v>20220118817</v>
      </c>
      <c r="C77" s="61"/>
      <c r="D77" s="128"/>
      <c r="E77" s="128" t="s">
        <v>153</v>
      </c>
      <c r="F77" s="129" t="s">
        <v>152</v>
      </c>
      <c r="G77" s="129" t="s">
        <v>13</v>
      </c>
      <c r="H77" s="129" t="s">
        <v>6</v>
      </c>
      <c r="I77" s="61">
        <v>13</v>
      </c>
      <c r="J77" s="61">
        <v>6</v>
      </c>
      <c r="K77" s="90">
        <v>2</v>
      </c>
      <c r="L77" s="90">
        <v>2</v>
      </c>
      <c r="M77" s="90">
        <v>2</v>
      </c>
      <c r="N77" s="90">
        <v>6</v>
      </c>
      <c r="O77" s="90">
        <v>2</v>
      </c>
      <c r="S77" s="90">
        <v>205</v>
      </c>
      <c r="T77" s="90">
        <v>4</v>
      </c>
      <c r="U77" s="90">
        <v>3</v>
      </c>
      <c r="V77" s="90">
        <v>104</v>
      </c>
      <c r="W77" s="90">
        <v>5</v>
      </c>
      <c r="X77" s="90">
        <v>5</v>
      </c>
      <c r="Z77" s="90">
        <f t="shared" si="1"/>
        <v>5</v>
      </c>
      <c r="AA77" s="90">
        <f>VLOOKUP(Z77,[4]base!$Q$3:$Z$27,HLOOKUP(VLOOKUP($H77,[4]Film!$B$3:$V$29,21,FALSE),[4]base!$R$1:$Z$2,2,FALSE)+1,FALSE)</f>
        <v>12</v>
      </c>
    </row>
    <row r="78" spans="1:27" x14ac:dyDescent="0.3">
      <c r="A78" s="33">
        <v>42</v>
      </c>
      <c r="B78" s="61">
        <v>20190002274</v>
      </c>
      <c r="E78" s="61" t="s">
        <v>736</v>
      </c>
      <c r="F78" s="33" t="s">
        <v>735</v>
      </c>
      <c r="G78" s="130" t="s">
        <v>683</v>
      </c>
      <c r="H78" s="130" t="s">
        <v>6</v>
      </c>
      <c r="I78" s="90">
        <v>14</v>
      </c>
      <c r="J78" s="90">
        <v>1</v>
      </c>
      <c r="K78" s="90">
        <v>1</v>
      </c>
      <c r="L78" s="90">
        <v>1</v>
      </c>
      <c r="M78" s="90">
        <v>1</v>
      </c>
      <c r="N78" s="90">
        <v>3</v>
      </c>
      <c r="O78" s="90">
        <v>1</v>
      </c>
      <c r="S78" s="90">
        <v>205</v>
      </c>
      <c r="T78" s="90">
        <v>2</v>
      </c>
      <c r="U78" s="90">
        <v>4</v>
      </c>
      <c r="V78" s="90">
        <v>104</v>
      </c>
      <c r="W78" s="90">
        <v>7</v>
      </c>
      <c r="X78" s="90">
        <v>6</v>
      </c>
      <c r="Z78" s="90">
        <f t="shared" si="1"/>
        <v>6</v>
      </c>
      <c r="AA78" s="90">
        <f>VLOOKUP(Z78,[4]base!$Q$3:$Z$27,HLOOKUP(VLOOKUP($H78,[4]Film!$B$3:$V$29,21,FALSE),[4]base!$R$1:$Z$2,2,FALSE)+1,FALSE)</f>
        <v>11</v>
      </c>
    </row>
    <row r="79" spans="1:27" x14ac:dyDescent="0.3">
      <c r="A79" s="33">
        <v>197</v>
      </c>
      <c r="B79" s="61">
        <v>20200033045</v>
      </c>
      <c r="E79" s="61" t="s">
        <v>72</v>
      </c>
      <c r="F79" s="33" t="s">
        <v>71</v>
      </c>
      <c r="G79" s="130" t="s">
        <v>13</v>
      </c>
      <c r="H79" s="130" t="s">
        <v>6</v>
      </c>
      <c r="I79" s="90">
        <v>12</v>
      </c>
      <c r="J79" s="90">
        <v>2</v>
      </c>
      <c r="K79" s="61">
        <v>3</v>
      </c>
      <c r="L79" s="61">
        <v>3</v>
      </c>
      <c r="M79" s="61">
        <v>4</v>
      </c>
      <c r="N79" s="61">
        <v>10</v>
      </c>
      <c r="O79" s="61">
        <v>3</v>
      </c>
      <c r="P79" s="61"/>
      <c r="Q79" s="61"/>
      <c r="R79" s="61"/>
      <c r="S79" s="61">
        <v>206</v>
      </c>
      <c r="T79" s="61">
        <v>5</v>
      </c>
      <c r="U79" s="61">
        <v>4</v>
      </c>
      <c r="V79" s="61">
        <v>104</v>
      </c>
      <c r="W79" s="61">
        <v>8</v>
      </c>
      <c r="X79" s="61">
        <v>7</v>
      </c>
      <c r="Y79" s="64"/>
      <c r="Z79" s="90">
        <f t="shared" si="1"/>
        <v>7</v>
      </c>
      <c r="AA79" s="90">
        <f>VLOOKUP(Z79,[4]base!$Q$3:$Z$27,HLOOKUP(VLOOKUP($H79,[4]Film!$B$3:$V$29,21,FALSE),[4]base!$R$1:$Z$2,2,FALSE)+1,FALSE)</f>
        <v>10</v>
      </c>
    </row>
    <row r="80" spans="1:27" x14ac:dyDescent="0.3">
      <c r="A80" s="33">
        <v>106</v>
      </c>
      <c r="B80" s="61">
        <v>20200055490</v>
      </c>
      <c r="E80" s="61" t="s">
        <v>541</v>
      </c>
      <c r="F80" s="33" t="s">
        <v>540</v>
      </c>
      <c r="G80" s="130" t="s">
        <v>381</v>
      </c>
      <c r="H80" s="130" t="s">
        <v>6</v>
      </c>
      <c r="I80" s="90">
        <v>11</v>
      </c>
      <c r="J80" s="90">
        <v>3</v>
      </c>
      <c r="K80" s="61">
        <v>4</v>
      </c>
      <c r="L80" s="61">
        <v>2</v>
      </c>
      <c r="M80" s="61">
        <v>2</v>
      </c>
      <c r="N80" s="61">
        <v>8</v>
      </c>
      <c r="O80" s="61">
        <v>2</v>
      </c>
      <c r="P80" s="61"/>
      <c r="Q80" s="61"/>
      <c r="R80" s="61"/>
      <c r="S80" s="61">
        <v>206</v>
      </c>
      <c r="T80" s="61">
        <v>3</v>
      </c>
      <c r="U80" s="61">
        <v>3</v>
      </c>
      <c r="V80" s="61">
        <v>104</v>
      </c>
      <c r="W80" s="61">
        <v>6.0000000000000009</v>
      </c>
      <c r="X80" s="61">
        <v>8</v>
      </c>
      <c r="Y80" s="64"/>
      <c r="Z80" s="90">
        <f t="shared" si="1"/>
        <v>8</v>
      </c>
      <c r="AA80" s="90">
        <f>VLOOKUP(Z80,[4]base!$Q$3:$Z$27,HLOOKUP(VLOOKUP($H80,[4]Film!$B$3:$V$29,21,FALSE),[4]base!$R$1:$Z$2,2,FALSE)+1,FALSE)</f>
        <v>9</v>
      </c>
    </row>
    <row r="81" spans="1:27" x14ac:dyDescent="0.3">
      <c r="A81" s="33">
        <v>58</v>
      </c>
      <c r="B81" s="128">
        <v>20220087886</v>
      </c>
      <c r="C81" s="61"/>
      <c r="D81" s="128"/>
      <c r="E81" s="128" t="s">
        <v>696</v>
      </c>
      <c r="F81" s="129" t="s">
        <v>695</v>
      </c>
      <c r="G81" s="129" t="s">
        <v>683</v>
      </c>
      <c r="H81" s="129" t="s">
        <v>6</v>
      </c>
      <c r="I81" s="61">
        <v>11</v>
      </c>
      <c r="J81" s="61">
        <v>5</v>
      </c>
      <c r="K81" s="90" t="s">
        <v>912</v>
      </c>
      <c r="L81" s="90">
        <v>3</v>
      </c>
      <c r="M81" s="90">
        <v>3</v>
      </c>
      <c r="N81" s="90">
        <v>12</v>
      </c>
      <c r="O81" s="90">
        <v>4</v>
      </c>
      <c r="S81" s="90">
        <v>206</v>
      </c>
      <c r="T81" s="90">
        <v>7</v>
      </c>
      <c r="U81" s="90">
        <v>5</v>
      </c>
      <c r="Z81" s="90" t="str">
        <f t="shared" si="1"/>
        <v>1/2 5</v>
      </c>
      <c r="AA81" s="90">
        <f>VLOOKUP(Z81,[4]base!$Q$3:$Z$27,HLOOKUP(VLOOKUP($H81,[4]Film!$B$3:$V$29,21,FALSE),[4]base!$R$1:$Z$2,2,FALSE)+1,FALSE)</f>
        <v>8</v>
      </c>
    </row>
    <row r="82" spans="1:27" x14ac:dyDescent="0.3">
      <c r="A82" s="33">
        <v>108</v>
      </c>
      <c r="B82" s="128">
        <v>20190003161</v>
      </c>
      <c r="C82" s="61"/>
      <c r="D82" s="128"/>
      <c r="E82" s="128" t="s">
        <v>531</v>
      </c>
      <c r="F82" s="129" t="s">
        <v>530</v>
      </c>
      <c r="G82" s="129" t="s">
        <v>381</v>
      </c>
      <c r="H82" s="129" t="s">
        <v>6</v>
      </c>
      <c r="I82" s="61">
        <v>14</v>
      </c>
      <c r="J82" s="61">
        <v>2</v>
      </c>
      <c r="K82" s="61">
        <v>3</v>
      </c>
      <c r="L82" s="61">
        <v>3</v>
      </c>
      <c r="M82" s="61">
        <v>3</v>
      </c>
      <c r="N82" s="61">
        <v>9</v>
      </c>
      <c r="O82" s="61">
        <v>3</v>
      </c>
      <c r="P82" s="61"/>
      <c r="Q82" s="61"/>
      <c r="R82" s="61"/>
      <c r="S82" s="61">
        <v>205</v>
      </c>
      <c r="T82" s="61">
        <v>6</v>
      </c>
      <c r="U82" s="61">
        <v>5</v>
      </c>
      <c r="V82" s="61"/>
      <c r="W82" s="61"/>
      <c r="X82" s="61"/>
      <c r="Y82" s="64"/>
      <c r="Z82" s="90" t="str">
        <f t="shared" si="1"/>
        <v>1/2 5</v>
      </c>
      <c r="AA82" s="90">
        <f>VLOOKUP(Z82,[4]base!$Q$3:$Z$27,HLOOKUP(VLOOKUP($H82,[4]Film!$B$3:$V$29,21,FALSE),[4]base!$R$1:$Z$2,2,FALSE)+1,FALSE)</f>
        <v>8</v>
      </c>
    </row>
    <row r="83" spans="1:27" x14ac:dyDescent="0.3">
      <c r="A83" s="33">
        <v>178</v>
      </c>
      <c r="B83" s="128">
        <v>20190001955</v>
      </c>
      <c r="C83" s="61"/>
      <c r="D83" s="128"/>
      <c r="E83" s="128" t="s">
        <v>172</v>
      </c>
      <c r="F83" s="129" t="s">
        <v>171</v>
      </c>
      <c r="G83" s="129" t="s">
        <v>13</v>
      </c>
      <c r="H83" s="129" t="s">
        <v>6</v>
      </c>
      <c r="I83" s="61">
        <v>13</v>
      </c>
      <c r="J83" s="61">
        <v>1</v>
      </c>
      <c r="K83" s="61">
        <v>5</v>
      </c>
      <c r="L83" s="61">
        <v>4</v>
      </c>
      <c r="M83" s="61">
        <v>4</v>
      </c>
      <c r="N83" s="61">
        <v>13</v>
      </c>
      <c r="O83" s="61">
        <v>4</v>
      </c>
      <c r="P83" s="61"/>
      <c r="Q83" s="61"/>
      <c r="R83" s="61"/>
      <c r="S83" s="61">
        <v>205</v>
      </c>
      <c r="T83" s="61">
        <v>8</v>
      </c>
      <c r="U83" s="61">
        <v>6</v>
      </c>
      <c r="V83" s="61"/>
      <c r="W83" s="61"/>
      <c r="X83" s="61"/>
      <c r="Y83" s="64"/>
      <c r="Z83" s="90" t="str">
        <f t="shared" si="1"/>
        <v>1/2 6</v>
      </c>
      <c r="AA83" s="90">
        <f>VLOOKUP(Z83,[4]base!$Q$3:$Z$27,HLOOKUP(VLOOKUP($H83,[4]Film!$B$3:$V$29,21,FALSE),[4]base!$R$1:$Z$2,2,FALSE)+1,FALSE)</f>
        <v>7</v>
      </c>
    </row>
    <row r="84" spans="1:27" x14ac:dyDescent="0.3">
      <c r="A84" s="33">
        <v>18</v>
      </c>
      <c r="B84" s="128">
        <v>20220108729</v>
      </c>
      <c r="C84" s="61"/>
      <c r="D84" s="128"/>
      <c r="E84" s="128" t="s">
        <v>832</v>
      </c>
      <c r="F84" s="129" t="s">
        <v>831</v>
      </c>
      <c r="G84" s="129" t="s">
        <v>683</v>
      </c>
      <c r="H84" s="129" t="s">
        <v>6</v>
      </c>
      <c r="I84" s="61">
        <v>14</v>
      </c>
      <c r="J84" s="61">
        <v>6</v>
      </c>
      <c r="K84" s="61">
        <v>4</v>
      </c>
      <c r="L84" s="61">
        <v>4</v>
      </c>
      <c r="M84" s="61">
        <v>5</v>
      </c>
      <c r="N84" s="61">
        <v>13</v>
      </c>
      <c r="O84" s="61">
        <v>4</v>
      </c>
      <c r="P84" s="61"/>
      <c r="Q84" s="61"/>
      <c r="R84" s="61"/>
      <c r="S84" s="61">
        <v>206</v>
      </c>
      <c r="T84" s="61">
        <v>8</v>
      </c>
      <c r="U84" s="61">
        <v>6</v>
      </c>
      <c r="V84" s="61"/>
      <c r="W84" s="61"/>
      <c r="X84" s="61"/>
      <c r="Y84" s="64"/>
      <c r="Z84" s="90" t="str">
        <f t="shared" si="1"/>
        <v>1/2 6</v>
      </c>
      <c r="AA84" s="90">
        <f>VLOOKUP(Z84,[4]base!$Q$3:$Z$27,HLOOKUP(VLOOKUP($H84,[4]Film!$B$3:$V$29,21,FALSE),[4]base!$R$1:$Z$2,2,FALSE)+1,FALSE)</f>
        <v>7</v>
      </c>
    </row>
    <row r="85" spans="1:27" x14ac:dyDescent="0.3">
      <c r="A85" s="33">
        <v>70</v>
      </c>
      <c r="B85" s="128">
        <v>20200038017</v>
      </c>
      <c r="C85" s="61"/>
      <c r="D85" s="128"/>
      <c r="E85" s="128" t="s">
        <v>651</v>
      </c>
      <c r="F85" s="129" t="s">
        <v>650</v>
      </c>
      <c r="G85" s="129" t="s">
        <v>580</v>
      </c>
      <c r="H85" s="129" t="s">
        <v>6</v>
      </c>
      <c r="I85" s="61">
        <v>11</v>
      </c>
      <c r="J85" s="61">
        <v>2</v>
      </c>
      <c r="K85" s="90">
        <v>2</v>
      </c>
      <c r="L85" s="90">
        <v>4</v>
      </c>
      <c r="M85" s="90">
        <v>4</v>
      </c>
      <c r="N85" s="90">
        <v>10</v>
      </c>
      <c r="O85" s="90">
        <v>3</v>
      </c>
      <c r="S85" s="90">
        <v>205</v>
      </c>
      <c r="T85" s="90">
        <v>5</v>
      </c>
      <c r="U85" s="90">
        <v>7</v>
      </c>
      <c r="Z85" s="90" t="str">
        <f t="shared" si="1"/>
        <v>1/2 7</v>
      </c>
      <c r="AA85" s="90">
        <f>VLOOKUP(Z85,[4]base!$Q$3:$Z$27,HLOOKUP(VLOOKUP($H85,[4]Film!$B$3:$V$29,21,FALSE),[4]base!$R$1:$Z$2,2,FALSE)+1,FALSE)</f>
        <v>6</v>
      </c>
    </row>
    <row r="86" spans="1:27" x14ac:dyDescent="0.3">
      <c r="A86" s="33">
        <v>64</v>
      </c>
      <c r="B86" s="61">
        <v>20210070088</v>
      </c>
      <c r="E86" s="61" t="s">
        <v>669</v>
      </c>
      <c r="F86" s="33" t="s">
        <v>668</v>
      </c>
      <c r="G86" s="130" t="s">
        <v>580</v>
      </c>
      <c r="H86" s="130" t="s">
        <v>6</v>
      </c>
      <c r="I86" s="90">
        <v>14</v>
      </c>
      <c r="J86" s="90">
        <v>4</v>
      </c>
      <c r="K86" s="90">
        <v>2</v>
      </c>
      <c r="L86" s="90">
        <v>2</v>
      </c>
      <c r="M86" s="90">
        <v>2</v>
      </c>
      <c r="N86" s="90">
        <v>6</v>
      </c>
      <c r="O86" s="90">
        <v>2</v>
      </c>
      <c r="S86" s="90">
        <v>206</v>
      </c>
      <c r="T86" s="90">
        <v>4</v>
      </c>
      <c r="U86" s="90">
        <v>7</v>
      </c>
      <c r="Z86" s="90" t="str">
        <f t="shared" si="1"/>
        <v>1/2 7</v>
      </c>
      <c r="AA86" s="90">
        <f>VLOOKUP(Z86,[4]base!$Q$3:$Z$27,HLOOKUP(VLOOKUP($H86,[4]Film!$B$3:$V$29,21,FALSE),[4]base!$R$1:$Z$2,2,FALSE)+1,FALSE)</f>
        <v>6</v>
      </c>
    </row>
    <row r="87" spans="1:27" x14ac:dyDescent="0.3">
      <c r="A87" s="33">
        <v>184</v>
      </c>
      <c r="B87" s="128">
        <v>20210058227</v>
      </c>
      <c r="C87" s="61"/>
      <c r="D87" s="128"/>
      <c r="E87" s="128" t="s">
        <v>149</v>
      </c>
      <c r="F87" s="129" t="s">
        <v>148</v>
      </c>
      <c r="G87" s="129" t="s">
        <v>13</v>
      </c>
      <c r="H87" s="129" t="s">
        <v>6</v>
      </c>
      <c r="I87" s="61">
        <v>12</v>
      </c>
      <c r="J87" s="61">
        <v>3</v>
      </c>
      <c r="K87" s="90">
        <v>4</v>
      </c>
      <c r="L87" s="90">
        <v>4</v>
      </c>
      <c r="M87" s="90">
        <v>3</v>
      </c>
      <c r="N87" s="90">
        <v>11</v>
      </c>
      <c r="O87" s="90">
        <v>4</v>
      </c>
      <c r="S87" s="90">
        <v>205</v>
      </c>
      <c r="T87" s="90">
        <v>7</v>
      </c>
      <c r="U87" s="90">
        <v>8</v>
      </c>
      <c r="Z87" s="90" t="str">
        <f t="shared" si="1"/>
        <v>1/2 8</v>
      </c>
      <c r="AA87" s="90">
        <f>VLOOKUP(Z87,[4]base!$Q$3:$Z$27,HLOOKUP(VLOOKUP($H87,[4]Film!$B$3:$V$29,21,FALSE),[4]base!$R$1:$Z$2,2,FALSE)+1,FALSE)</f>
        <v>5</v>
      </c>
    </row>
    <row r="88" spans="1:27" x14ac:dyDescent="0.3">
      <c r="A88" s="33">
        <v>133</v>
      </c>
      <c r="B88" s="61">
        <v>20220088022</v>
      </c>
      <c r="E88" s="61" t="s">
        <v>383</v>
      </c>
      <c r="F88" s="33" t="s">
        <v>382</v>
      </c>
      <c r="G88" s="130" t="s">
        <v>381</v>
      </c>
      <c r="H88" s="130" t="s">
        <v>6</v>
      </c>
      <c r="I88" s="90">
        <v>13</v>
      </c>
      <c r="J88" s="90">
        <v>5</v>
      </c>
      <c r="K88" s="90">
        <v>3</v>
      </c>
      <c r="L88" s="90">
        <v>3</v>
      </c>
      <c r="M88" s="90">
        <v>3</v>
      </c>
      <c r="N88" s="90">
        <v>9</v>
      </c>
      <c r="O88" s="90">
        <v>3</v>
      </c>
      <c r="S88" s="90">
        <v>206</v>
      </c>
      <c r="T88" s="90">
        <v>6</v>
      </c>
      <c r="U88" s="90">
        <v>8</v>
      </c>
      <c r="Z88" s="90" t="str">
        <f t="shared" si="1"/>
        <v>1/2 8</v>
      </c>
      <c r="AA88" s="90">
        <f>VLOOKUP(Z88,[4]base!$Q$3:$Z$27,HLOOKUP(VLOOKUP($H88,[4]Film!$B$3:$V$29,21,FALSE),[4]base!$R$1:$Z$2,2,FALSE)+1,FALSE)</f>
        <v>5</v>
      </c>
    </row>
    <row r="89" spans="1:27" x14ac:dyDescent="0.3">
      <c r="A89" s="33">
        <v>102</v>
      </c>
      <c r="B89" s="61">
        <v>20230120962</v>
      </c>
      <c r="E89" s="61" t="s">
        <v>554</v>
      </c>
      <c r="F89" s="33" t="s">
        <v>553</v>
      </c>
      <c r="G89" s="130" t="s">
        <v>381</v>
      </c>
      <c r="H89" s="130" t="s">
        <v>6</v>
      </c>
      <c r="I89" s="90">
        <v>11</v>
      </c>
      <c r="J89" s="90">
        <v>6</v>
      </c>
      <c r="K89" s="61">
        <v>3</v>
      </c>
      <c r="L89" s="61">
        <v>5</v>
      </c>
      <c r="M89" s="61">
        <v>5</v>
      </c>
      <c r="N89" s="61">
        <v>13</v>
      </c>
      <c r="O89" s="61">
        <v>5</v>
      </c>
      <c r="P89" s="61"/>
      <c r="Q89" s="61"/>
      <c r="R89" s="61"/>
      <c r="S89" s="61"/>
      <c r="T89" s="61"/>
      <c r="U89" s="61"/>
      <c r="V89" s="61"/>
      <c r="W89" s="61"/>
      <c r="X89" s="61"/>
      <c r="Y89" s="64"/>
      <c r="Z89" s="90" t="str">
        <f t="shared" si="1"/>
        <v>M 5</v>
      </c>
      <c r="AA89" s="90">
        <f>VLOOKUP(Z89,[4]base!$Q$3:$Z$27,HLOOKUP(VLOOKUP($H89,[4]Film!$B$3:$V$29,21,FALSE),[4]base!$R$1:$Z$2,2,FALSE)+1,FALSE)</f>
        <v>4</v>
      </c>
    </row>
    <row r="90" spans="1:27" x14ac:dyDescent="0.3">
      <c r="A90" s="33">
        <v>44</v>
      </c>
      <c r="B90" s="128">
        <v>20220087931</v>
      </c>
      <c r="C90" s="61"/>
      <c r="D90" s="128"/>
      <c r="E90" s="128" t="s">
        <v>92</v>
      </c>
      <c r="F90" s="129" t="s">
        <v>728</v>
      </c>
      <c r="G90" s="129" t="s">
        <v>683</v>
      </c>
      <c r="H90" s="129" t="s">
        <v>6</v>
      </c>
      <c r="I90" s="61">
        <v>12</v>
      </c>
      <c r="J90" s="61">
        <v>5</v>
      </c>
      <c r="K90" s="61">
        <v>5</v>
      </c>
      <c r="L90" s="61">
        <v>5</v>
      </c>
      <c r="M90" s="61">
        <v>5</v>
      </c>
      <c r="N90" s="61">
        <v>15</v>
      </c>
      <c r="O90" s="61">
        <v>5</v>
      </c>
      <c r="P90" s="61"/>
      <c r="Q90" s="61"/>
      <c r="R90" s="61"/>
      <c r="S90" s="61"/>
      <c r="T90" s="61"/>
      <c r="U90" s="61"/>
      <c r="V90" s="61"/>
      <c r="W90" s="61"/>
      <c r="X90" s="61"/>
      <c r="Y90" s="64"/>
      <c r="Z90" s="90" t="str">
        <f t="shared" si="1"/>
        <v>M 5</v>
      </c>
      <c r="AA90" s="90">
        <f>VLOOKUP(Z90,[4]base!$Q$3:$Z$27,HLOOKUP(VLOOKUP($H90,[4]Film!$B$3:$V$29,21,FALSE),[4]base!$R$1:$Z$2,2,FALSE)+1,FALSE)</f>
        <v>4</v>
      </c>
    </row>
    <row r="91" spans="1:27" x14ac:dyDescent="0.3">
      <c r="A91" s="33">
        <v>20</v>
      </c>
      <c r="B91" s="61">
        <v>20210058540</v>
      </c>
      <c r="E91" s="61" t="s">
        <v>826</v>
      </c>
      <c r="F91" s="33" t="s">
        <v>825</v>
      </c>
      <c r="G91" s="130" t="s">
        <v>683</v>
      </c>
      <c r="H91" s="130" t="s">
        <v>6</v>
      </c>
      <c r="I91" s="90">
        <v>13</v>
      </c>
      <c r="J91" s="90">
        <v>3</v>
      </c>
      <c r="K91" s="90">
        <v>4</v>
      </c>
      <c r="L91" s="90">
        <v>5</v>
      </c>
      <c r="M91" s="90">
        <v>5</v>
      </c>
      <c r="N91" s="90">
        <v>14</v>
      </c>
      <c r="O91" s="90">
        <v>5</v>
      </c>
      <c r="Z91" s="90" t="str">
        <f t="shared" si="1"/>
        <v>M 5</v>
      </c>
      <c r="AA91" s="90">
        <f>VLOOKUP(Z91,[4]base!$Q$3:$Z$27,HLOOKUP(VLOOKUP($H91,[4]Film!$B$3:$V$29,21,FALSE),[4]base!$R$1:$Z$2,2,FALSE)+1,FALSE)</f>
        <v>4</v>
      </c>
    </row>
    <row r="92" spans="1:27" x14ac:dyDescent="0.3">
      <c r="A92" s="33">
        <v>38</v>
      </c>
      <c r="B92" s="128">
        <v>20210060953</v>
      </c>
      <c r="C92" s="61"/>
      <c r="D92" s="128"/>
      <c r="E92" s="128" t="s">
        <v>748</v>
      </c>
      <c r="F92" s="129" t="s">
        <v>747</v>
      </c>
      <c r="G92" s="129" t="s">
        <v>683</v>
      </c>
      <c r="H92" s="129" t="s">
        <v>6</v>
      </c>
      <c r="I92" s="61">
        <v>14</v>
      </c>
      <c r="J92" s="61">
        <v>3</v>
      </c>
      <c r="K92" s="90">
        <v>5</v>
      </c>
      <c r="L92" s="90">
        <v>5</v>
      </c>
      <c r="M92" s="90">
        <v>4</v>
      </c>
      <c r="N92" s="90">
        <v>14</v>
      </c>
      <c r="O92" s="90">
        <v>5</v>
      </c>
      <c r="Z92" s="90" t="str">
        <f t="shared" si="1"/>
        <v>M 5</v>
      </c>
      <c r="AA92" s="90">
        <f>VLOOKUP(Z92,[4]base!$Q$3:$Z$27,HLOOKUP(VLOOKUP($H92,[4]Film!$B$3:$V$29,21,FALSE),[4]base!$R$1:$Z$2,2,FALSE)+1,FALSE)</f>
        <v>4</v>
      </c>
    </row>
    <row r="93" spans="1:27" x14ac:dyDescent="0.3">
      <c r="A93" s="33">
        <v>166</v>
      </c>
      <c r="B93" s="128">
        <v>20230122903</v>
      </c>
      <c r="C93" s="61"/>
      <c r="D93" s="128"/>
      <c r="E93" s="128" t="s">
        <v>240</v>
      </c>
      <c r="F93" s="129" t="s">
        <v>239</v>
      </c>
      <c r="G93" s="129" t="s">
        <v>13</v>
      </c>
      <c r="H93" s="129" t="s">
        <v>6</v>
      </c>
      <c r="I93" s="61">
        <v>11</v>
      </c>
      <c r="J93" s="61">
        <v>7</v>
      </c>
      <c r="K93" s="61">
        <v>5</v>
      </c>
      <c r="L93" s="61">
        <v>6</v>
      </c>
      <c r="M93" s="61">
        <v>6</v>
      </c>
      <c r="N93" s="61">
        <v>17</v>
      </c>
      <c r="O93" s="61">
        <v>6</v>
      </c>
      <c r="P93" s="61"/>
      <c r="Q93" s="61"/>
      <c r="R93" s="61"/>
      <c r="S93" s="61"/>
      <c r="T93" s="61"/>
      <c r="U93" s="61"/>
      <c r="V93" s="61"/>
      <c r="W93" s="61"/>
      <c r="X93" s="61"/>
      <c r="Y93" s="64"/>
      <c r="Z93" s="90" t="str">
        <f t="shared" si="1"/>
        <v>M 6</v>
      </c>
      <c r="AA93" s="90">
        <f>VLOOKUP(Z93,[4]base!$Q$3:$Z$27,HLOOKUP(VLOOKUP($H93,[4]Film!$B$3:$V$29,21,FALSE),[4]base!$R$1:$Z$2,2,FALSE)+1,FALSE)</f>
        <v>3</v>
      </c>
    </row>
    <row r="94" spans="1:27" x14ac:dyDescent="0.3">
      <c r="A94" s="33">
        <v>180</v>
      </c>
      <c r="B94" s="61">
        <v>20230122950</v>
      </c>
      <c r="E94" s="61" t="s">
        <v>162</v>
      </c>
      <c r="F94" s="33" t="s">
        <v>161</v>
      </c>
      <c r="G94" s="130" t="s">
        <v>13</v>
      </c>
      <c r="H94" s="130" t="s">
        <v>6</v>
      </c>
      <c r="I94" s="90">
        <v>12</v>
      </c>
      <c r="J94" s="90">
        <v>7</v>
      </c>
      <c r="K94" s="61">
        <v>6</v>
      </c>
      <c r="L94" s="61">
        <v>6</v>
      </c>
      <c r="M94" s="61">
        <v>6</v>
      </c>
      <c r="N94" s="61">
        <v>18</v>
      </c>
      <c r="O94" s="61">
        <v>6</v>
      </c>
      <c r="P94" s="61"/>
      <c r="Q94" s="61"/>
      <c r="R94" s="61"/>
      <c r="S94" s="61"/>
      <c r="T94" s="61"/>
      <c r="U94" s="61"/>
      <c r="V94" s="61"/>
      <c r="W94" s="61"/>
      <c r="X94" s="61"/>
      <c r="Y94" s="64"/>
      <c r="Z94" s="90" t="str">
        <f t="shared" si="1"/>
        <v>M 6</v>
      </c>
      <c r="AA94" s="90">
        <f>VLOOKUP(Z94,[4]base!$Q$3:$Z$27,HLOOKUP(VLOOKUP($H94,[4]Film!$B$3:$V$29,21,FALSE),[4]base!$R$1:$Z$2,2,FALSE)+1,FALSE)</f>
        <v>3</v>
      </c>
    </row>
    <row r="95" spans="1:27" x14ac:dyDescent="0.3">
      <c r="A95" s="33">
        <v>174</v>
      </c>
      <c r="B95" s="128">
        <v>20200031185</v>
      </c>
      <c r="C95" s="61"/>
      <c r="D95" s="128"/>
      <c r="E95" s="128" t="s">
        <v>215</v>
      </c>
      <c r="F95" s="129" t="s">
        <v>214</v>
      </c>
      <c r="G95" s="129" t="s">
        <v>13</v>
      </c>
      <c r="H95" s="129" t="s">
        <v>6</v>
      </c>
      <c r="I95" s="61">
        <v>13</v>
      </c>
      <c r="J95" s="61">
        <v>2</v>
      </c>
      <c r="K95" s="61">
        <v>6</v>
      </c>
      <c r="L95" s="61">
        <v>6</v>
      </c>
      <c r="M95" s="61">
        <v>6</v>
      </c>
      <c r="N95" s="61">
        <v>18</v>
      </c>
      <c r="O95" s="61">
        <v>6</v>
      </c>
      <c r="P95" s="61"/>
      <c r="Q95" s="61"/>
      <c r="R95" s="61"/>
      <c r="S95" s="61"/>
      <c r="T95" s="61"/>
      <c r="U95" s="61"/>
      <c r="V95" s="61"/>
      <c r="W95" s="61"/>
      <c r="X95" s="61"/>
      <c r="Y95" s="64"/>
      <c r="Z95" s="90" t="str">
        <f t="shared" si="1"/>
        <v>M 6</v>
      </c>
      <c r="AA95" s="90">
        <f>VLOOKUP(Z95,[4]base!$Q$3:$Z$27,HLOOKUP(VLOOKUP($H95,[4]Film!$B$3:$V$29,21,FALSE),[4]base!$R$1:$Z$2,2,FALSE)+1,FALSE)</f>
        <v>3</v>
      </c>
    </row>
    <row r="96" spans="1:27" x14ac:dyDescent="0.3">
      <c r="A96" s="33">
        <v>145</v>
      </c>
      <c r="B96" s="61">
        <v>20220090568</v>
      </c>
      <c r="E96" s="61" t="s">
        <v>348</v>
      </c>
      <c r="F96" s="33" t="s">
        <v>347</v>
      </c>
      <c r="G96" s="130" t="s">
        <v>13</v>
      </c>
      <c r="H96" s="130" t="s">
        <v>6</v>
      </c>
      <c r="I96" s="90">
        <v>14</v>
      </c>
      <c r="J96" s="90">
        <v>5</v>
      </c>
      <c r="K96" s="61">
        <v>6</v>
      </c>
      <c r="L96" s="61">
        <v>6</v>
      </c>
      <c r="M96" s="61">
        <v>7</v>
      </c>
      <c r="N96" s="61">
        <v>19</v>
      </c>
      <c r="O96" s="61">
        <v>6</v>
      </c>
      <c r="P96" s="61"/>
      <c r="Q96" s="61"/>
      <c r="R96" s="61"/>
      <c r="S96" s="61"/>
      <c r="T96" s="61"/>
      <c r="U96" s="61"/>
      <c r="V96" s="61"/>
      <c r="W96" s="61"/>
      <c r="X96" s="61"/>
      <c r="Y96" s="64"/>
      <c r="Z96" s="90" t="str">
        <f t="shared" si="1"/>
        <v>M 6</v>
      </c>
      <c r="AA96" s="90">
        <f>VLOOKUP(Z96,[4]base!$Q$3:$Z$27,HLOOKUP(VLOOKUP($H96,[4]Film!$B$3:$V$29,21,FALSE),[4]base!$R$1:$Z$2,2,FALSE)+1,FALSE)</f>
        <v>3</v>
      </c>
    </row>
    <row r="97" spans="1:27" x14ac:dyDescent="0.3">
      <c r="A97" s="33">
        <v>57</v>
      </c>
      <c r="B97" s="128">
        <v>20230120908</v>
      </c>
      <c r="C97" s="61"/>
      <c r="D97" s="128"/>
      <c r="E97" s="128" t="s">
        <v>698</v>
      </c>
      <c r="F97" s="129" t="s">
        <v>697</v>
      </c>
      <c r="G97" s="129" t="s">
        <v>683</v>
      </c>
      <c r="H97" s="129" t="s">
        <v>6</v>
      </c>
      <c r="I97" s="61">
        <v>12</v>
      </c>
      <c r="J97" s="61">
        <v>6</v>
      </c>
      <c r="K97" s="90">
        <v>7</v>
      </c>
      <c r="L97" s="90">
        <v>7</v>
      </c>
      <c r="M97" s="90">
        <v>7</v>
      </c>
      <c r="N97" s="90">
        <v>21</v>
      </c>
      <c r="O97" s="90">
        <v>7</v>
      </c>
      <c r="Z97" s="90" t="str">
        <f t="shared" si="1"/>
        <v>M 7</v>
      </c>
      <c r="AA97" s="90">
        <f>VLOOKUP(Z97,[4]base!$Q$3:$Z$27,HLOOKUP(VLOOKUP($H97,[4]Film!$B$3:$V$29,21,FALSE),[4]base!$R$1:$Z$2,2,FALSE)+1,FALSE)</f>
        <v>2</v>
      </c>
    </row>
    <row r="98" spans="1:27" x14ac:dyDescent="0.3">
      <c r="A98" s="33">
        <v>169</v>
      </c>
      <c r="B98" s="61">
        <v>20230123607</v>
      </c>
      <c r="E98" s="61" t="s">
        <v>231</v>
      </c>
      <c r="F98" s="33" t="s">
        <v>230</v>
      </c>
      <c r="G98" s="130" t="s">
        <v>13</v>
      </c>
      <c r="H98" s="130" t="s">
        <v>6</v>
      </c>
      <c r="I98" s="90">
        <v>13</v>
      </c>
      <c r="J98" s="90">
        <v>7</v>
      </c>
      <c r="K98" s="90">
        <v>7</v>
      </c>
      <c r="L98" s="90">
        <v>7</v>
      </c>
      <c r="M98" s="90">
        <v>7</v>
      </c>
      <c r="N98" s="90">
        <v>21</v>
      </c>
      <c r="O98" s="90">
        <v>7</v>
      </c>
      <c r="Z98" s="90" t="str">
        <f t="shared" si="1"/>
        <v>M 7</v>
      </c>
      <c r="AA98" s="90">
        <f>VLOOKUP(Z98,[4]base!$Q$3:$Z$27,HLOOKUP(VLOOKUP($H98,[4]Film!$B$3:$V$29,21,FALSE),[4]base!$R$1:$Z$2,2,FALSE)+1,FALSE)</f>
        <v>2</v>
      </c>
    </row>
    <row r="99" spans="1:27" x14ac:dyDescent="0.3">
      <c r="A99" s="33">
        <v>54</v>
      </c>
      <c r="B99" s="61">
        <v>20230133009</v>
      </c>
      <c r="E99" s="61" t="s">
        <v>706</v>
      </c>
      <c r="F99" s="33" t="s">
        <v>705</v>
      </c>
      <c r="G99" s="130" t="s">
        <v>683</v>
      </c>
      <c r="H99" s="130" t="s">
        <v>6</v>
      </c>
      <c r="I99" s="90">
        <v>14</v>
      </c>
      <c r="J99" s="90">
        <v>7</v>
      </c>
      <c r="K99" s="90">
        <v>7</v>
      </c>
      <c r="L99" s="90">
        <v>7</v>
      </c>
      <c r="M99" s="90">
        <v>6</v>
      </c>
      <c r="N99" s="90">
        <v>20</v>
      </c>
      <c r="O99" s="90">
        <v>7</v>
      </c>
      <c r="Z99" s="90" t="str">
        <f t="shared" si="1"/>
        <v>M 7</v>
      </c>
      <c r="AA99" s="90">
        <f>VLOOKUP(Z99,[4]base!$Q$3:$Z$27,HLOOKUP(VLOOKUP($H99,[4]Film!$B$3:$V$29,21,FALSE),[4]base!$R$1:$Z$2,2,FALSE)+1,FALSE)</f>
        <v>2</v>
      </c>
    </row>
    <row r="100" spans="1:27" x14ac:dyDescent="0.3">
      <c r="A100" s="33">
        <v>85</v>
      </c>
      <c r="B100" s="128">
        <v>20230134072</v>
      </c>
      <c r="C100" s="61"/>
      <c r="D100" s="128"/>
      <c r="E100" s="128" t="s">
        <v>609</v>
      </c>
      <c r="F100" s="129" t="s">
        <v>608</v>
      </c>
      <c r="G100" s="129" t="s">
        <v>580</v>
      </c>
      <c r="H100" s="129" t="s">
        <v>6</v>
      </c>
      <c r="I100" s="61">
        <v>14</v>
      </c>
      <c r="J100" s="61">
        <v>8</v>
      </c>
      <c r="K100" s="90">
        <v>8</v>
      </c>
      <c r="L100" s="90">
        <v>8</v>
      </c>
      <c r="M100" s="90">
        <v>8</v>
      </c>
      <c r="N100" s="90">
        <v>24</v>
      </c>
      <c r="O100" s="90">
        <v>8</v>
      </c>
      <c r="Z100" s="90" t="str">
        <f t="shared" si="1"/>
        <v>M 8</v>
      </c>
      <c r="AA100" s="90">
        <f>VLOOKUP(Z100,[4]base!$Q$3:$Z$27,HLOOKUP(VLOOKUP($H100,[4]Film!$B$3:$V$29,21,FALSE),[4]base!$R$1:$Z$2,2,FALSE)+1,FALSE)</f>
        <v>1</v>
      </c>
    </row>
    <row r="101" spans="1:27" x14ac:dyDescent="0.3">
      <c r="A101" s="33">
        <v>176</v>
      </c>
      <c r="B101" s="128">
        <v>20210087161</v>
      </c>
      <c r="C101" s="61"/>
      <c r="D101" s="128"/>
      <c r="E101" s="128" t="s">
        <v>180</v>
      </c>
      <c r="F101" s="129" t="s">
        <v>179</v>
      </c>
      <c r="G101" s="129" t="s">
        <v>13</v>
      </c>
      <c r="H101" s="129" t="s">
        <v>6</v>
      </c>
      <c r="I101" s="61">
        <v>11</v>
      </c>
      <c r="J101" s="61">
        <v>4</v>
      </c>
      <c r="K101" s="61" t="s">
        <v>913</v>
      </c>
      <c r="L101" s="61" t="s">
        <v>913</v>
      </c>
      <c r="M101" s="61" t="s">
        <v>913</v>
      </c>
      <c r="N101" s="61">
        <v>27</v>
      </c>
      <c r="O101" s="61" t="s">
        <v>914</v>
      </c>
      <c r="P101" s="61"/>
      <c r="Q101" s="61"/>
      <c r="R101" s="61"/>
      <c r="S101" s="61"/>
      <c r="T101" s="61"/>
      <c r="U101" s="61"/>
      <c r="V101" s="61"/>
      <c r="W101" s="61"/>
      <c r="X101" s="61"/>
      <c r="Y101" s="64"/>
      <c r="Z101" s="90" t="str">
        <f t="shared" si="1"/>
        <v>Abs</v>
      </c>
      <c r="AA101" s="90">
        <f>VLOOKUP(Z101,[4]base!$Q$3:$Z$27,HLOOKUP(VLOOKUP($H101,[4]Film!$B$3:$V$29,21,FALSE),[4]base!$R$1:$Z$2,2,FALSE)+1,FALSE)</f>
        <v>0</v>
      </c>
    </row>
    <row r="102" spans="1:27" s="125" customFormat="1" x14ac:dyDescent="0.3">
      <c r="A102" s="33">
        <v>138</v>
      </c>
      <c r="B102" s="61">
        <v>20200030290</v>
      </c>
      <c r="C102" s="64"/>
      <c r="D102" s="61"/>
      <c r="E102" s="124" t="s">
        <v>350</v>
      </c>
      <c r="F102" s="125" t="s">
        <v>365</v>
      </c>
      <c r="G102" s="126" t="s">
        <v>13</v>
      </c>
      <c r="H102" s="126" t="s">
        <v>5</v>
      </c>
      <c r="I102" s="90">
        <v>17</v>
      </c>
      <c r="J102" s="90">
        <v>2</v>
      </c>
      <c r="K102" s="90">
        <v>1</v>
      </c>
      <c r="L102" s="90">
        <v>1</v>
      </c>
      <c r="M102" s="90">
        <v>1</v>
      </c>
      <c r="N102" s="90">
        <v>3</v>
      </c>
      <c r="O102" s="90">
        <v>1</v>
      </c>
      <c r="P102" s="90"/>
      <c r="Q102" s="90"/>
      <c r="R102" s="90"/>
      <c r="S102" s="90">
        <v>208</v>
      </c>
      <c r="T102" s="90">
        <v>2</v>
      </c>
      <c r="U102" s="90">
        <v>1</v>
      </c>
      <c r="V102" s="90">
        <v>105</v>
      </c>
      <c r="W102" s="90">
        <v>1.9999999999999996</v>
      </c>
      <c r="X102" s="90">
        <v>1</v>
      </c>
      <c r="Y102" s="33"/>
      <c r="Z102" s="127">
        <f t="shared" si="1"/>
        <v>1</v>
      </c>
      <c r="AA102" s="127">
        <f>VLOOKUP(Z102,[4]base!$Q$3:$Z$27,HLOOKUP(VLOOKUP($H102,[4]Film!$B$3:$V$29,21,FALSE),[4]base!$R$1:$Z$2,2,FALSE)+1,FALSE)</f>
        <v>22</v>
      </c>
    </row>
    <row r="103" spans="1:27" x14ac:dyDescent="0.3">
      <c r="A103" s="33">
        <v>104</v>
      </c>
      <c r="B103" s="61">
        <v>20210080448</v>
      </c>
      <c r="E103" s="61" t="s">
        <v>547</v>
      </c>
      <c r="F103" s="33" t="s">
        <v>546</v>
      </c>
      <c r="G103" s="130" t="s">
        <v>381</v>
      </c>
      <c r="H103" s="130" t="s">
        <v>5</v>
      </c>
      <c r="I103" s="90">
        <v>15</v>
      </c>
      <c r="J103" s="90">
        <v>3</v>
      </c>
      <c r="K103" s="61">
        <v>1</v>
      </c>
      <c r="L103" s="61">
        <v>2</v>
      </c>
      <c r="M103" s="61">
        <v>1</v>
      </c>
      <c r="N103" s="61">
        <v>4</v>
      </c>
      <c r="O103" s="61">
        <v>1</v>
      </c>
      <c r="P103" s="61"/>
      <c r="Q103" s="61"/>
      <c r="R103" s="61"/>
      <c r="S103" s="61">
        <v>207</v>
      </c>
      <c r="T103" s="61">
        <v>1</v>
      </c>
      <c r="U103" s="61">
        <v>1</v>
      </c>
      <c r="V103" s="61">
        <v>105</v>
      </c>
      <c r="W103" s="61">
        <v>1.0000000000000009</v>
      </c>
      <c r="X103" s="61">
        <v>2</v>
      </c>
      <c r="Y103" s="64"/>
      <c r="Z103" s="90">
        <f t="shared" si="1"/>
        <v>2</v>
      </c>
      <c r="AA103" s="90">
        <f>VLOOKUP(Z103,[4]base!$Q$3:$Z$27,HLOOKUP(VLOOKUP($H103,[4]Film!$B$3:$V$29,21,FALSE),[4]base!$R$1:$Z$2,2,FALSE)+1,FALSE)</f>
        <v>18</v>
      </c>
    </row>
    <row r="104" spans="1:27" x14ac:dyDescent="0.3">
      <c r="A104" s="33">
        <v>200</v>
      </c>
      <c r="B104" s="61">
        <v>20220088184</v>
      </c>
      <c r="E104" s="61" t="s">
        <v>51</v>
      </c>
      <c r="F104" s="33" t="s">
        <v>50</v>
      </c>
      <c r="G104" s="130" t="s">
        <v>13</v>
      </c>
      <c r="H104" s="130" t="s">
        <v>5</v>
      </c>
      <c r="I104" s="90">
        <v>17</v>
      </c>
      <c r="J104" s="90">
        <v>4</v>
      </c>
      <c r="K104" s="61">
        <v>2</v>
      </c>
      <c r="L104" s="61">
        <v>2</v>
      </c>
      <c r="M104" s="61">
        <v>2</v>
      </c>
      <c r="N104" s="61">
        <v>6</v>
      </c>
      <c r="O104" s="61">
        <v>2</v>
      </c>
      <c r="P104" s="61"/>
      <c r="Q104" s="61"/>
      <c r="R104" s="61"/>
      <c r="S104" s="61">
        <v>207</v>
      </c>
      <c r="T104" s="61">
        <v>3</v>
      </c>
      <c r="U104" s="61">
        <v>2</v>
      </c>
      <c r="V104" s="61">
        <v>105</v>
      </c>
      <c r="W104" s="61">
        <v>3.0000000000000004</v>
      </c>
      <c r="X104" s="61">
        <v>3</v>
      </c>
      <c r="Y104" s="64"/>
      <c r="Z104" s="90">
        <f t="shared" si="1"/>
        <v>3</v>
      </c>
      <c r="AA104" s="90">
        <f>VLOOKUP(Z104,[4]base!$Q$3:$Z$27,HLOOKUP(VLOOKUP($H104,[4]Film!$B$3:$V$29,21,FALSE),[4]base!$R$1:$Z$2,2,FALSE)+1,FALSE)</f>
        <v>15</v>
      </c>
    </row>
    <row r="105" spans="1:27" x14ac:dyDescent="0.3">
      <c r="A105" s="33">
        <v>56</v>
      </c>
      <c r="B105" s="61">
        <v>20200031112</v>
      </c>
      <c r="E105" s="61" t="s">
        <v>702</v>
      </c>
      <c r="F105" s="33" t="s">
        <v>701</v>
      </c>
      <c r="G105" s="130" t="s">
        <v>683</v>
      </c>
      <c r="H105" s="130" t="s">
        <v>5</v>
      </c>
      <c r="I105" s="90">
        <v>15</v>
      </c>
      <c r="J105" s="90">
        <v>2</v>
      </c>
      <c r="K105" s="90">
        <v>2</v>
      </c>
      <c r="L105" s="90">
        <v>1</v>
      </c>
      <c r="M105" s="90">
        <v>2</v>
      </c>
      <c r="N105" s="90">
        <v>5</v>
      </c>
      <c r="O105" s="90">
        <v>2</v>
      </c>
      <c r="S105" s="90">
        <v>208</v>
      </c>
      <c r="T105" s="90">
        <v>3</v>
      </c>
      <c r="U105" s="90">
        <v>2</v>
      </c>
      <c r="V105" s="90">
        <v>105</v>
      </c>
      <c r="W105" s="90">
        <v>3.9999999999999991</v>
      </c>
      <c r="X105" s="90">
        <v>4</v>
      </c>
      <c r="Z105" s="90">
        <f t="shared" si="1"/>
        <v>4</v>
      </c>
      <c r="AA105" s="90">
        <f>VLOOKUP(Z105,[4]base!$Q$3:$Z$27,HLOOKUP(VLOOKUP($H105,[4]Film!$B$3:$V$29,21,FALSE),[4]base!$R$1:$Z$2,2,FALSE)+1,FALSE)</f>
        <v>13</v>
      </c>
    </row>
    <row r="106" spans="1:27" x14ac:dyDescent="0.3">
      <c r="A106" s="33">
        <v>29</v>
      </c>
      <c r="B106" s="61">
        <v>20220087962</v>
      </c>
      <c r="E106" s="61" t="s">
        <v>775</v>
      </c>
      <c r="F106" s="33" t="s">
        <v>774</v>
      </c>
      <c r="G106" s="130" t="s">
        <v>683</v>
      </c>
      <c r="H106" s="130" t="s">
        <v>5</v>
      </c>
      <c r="I106" s="90">
        <v>16</v>
      </c>
      <c r="J106" s="90">
        <v>3</v>
      </c>
      <c r="K106" s="90">
        <v>2</v>
      </c>
      <c r="L106" s="90">
        <v>1</v>
      </c>
      <c r="M106" s="90">
        <v>1</v>
      </c>
      <c r="N106" s="90">
        <v>4</v>
      </c>
      <c r="O106" s="90">
        <v>1</v>
      </c>
      <c r="S106" s="90">
        <v>208</v>
      </c>
      <c r="T106" s="90">
        <v>1</v>
      </c>
      <c r="U106" s="90">
        <v>3</v>
      </c>
      <c r="V106" s="90">
        <v>105</v>
      </c>
      <c r="W106" s="90">
        <v>6.0000000000000009</v>
      </c>
      <c r="X106" s="90">
        <v>5</v>
      </c>
      <c r="Z106" s="90">
        <f t="shared" si="1"/>
        <v>5</v>
      </c>
      <c r="AA106" s="90">
        <f>VLOOKUP(Z106,[4]base!$Q$3:$Z$27,HLOOKUP(VLOOKUP($H106,[4]Film!$B$3:$V$29,21,FALSE),[4]base!$R$1:$Z$2,2,FALSE)+1,FALSE)</f>
        <v>12</v>
      </c>
    </row>
    <row r="107" spans="1:27" x14ac:dyDescent="0.3">
      <c r="A107" s="33">
        <v>175</v>
      </c>
      <c r="B107" s="61">
        <v>20230123081</v>
      </c>
      <c r="E107" s="61" t="s">
        <v>213</v>
      </c>
      <c r="F107" s="33" t="s">
        <v>212</v>
      </c>
      <c r="G107" s="130" t="s">
        <v>13</v>
      </c>
      <c r="H107" s="130" t="s">
        <v>5</v>
      </c>
      <c r="I107" s="90">
        <v>17</v>
      </c>
      <c r="J107" s="90">
        <v>6</v>
      </c>
      <c r="K107" s="90">
        <v>3</v>
      </c>
      <c r="L107" s="90">
        <v>3</v>
      </c>
      <c r="M107" s="90">
        <v>3</v>
      </c>
      <c r="N107" s="90">
        <v>9</v>
      </c>
      <c r="O107" s="90">
        <v>3</v>
      </c>
      <c r="S107" s="90">
        <v>207</v>
      </c>
      <c r="T107" s="90">
        <v>5</v>
      </c>
      <c r="U107" s="90">
        <v>3</v>
      </c>
      <c r="V107" s="90">
        <v>105</v>
      </c>
      <c r="W107" s="90">
        <v>5</v>
      </c>
      <c r="X107" s="90">
        <v>6</v>
      </c>
      <c r="Z107" s="90">
        <f t="shared" si="1"/>
        <v>6</v>
      </c>
      <c r="AA107" s="90">
        <f>VLOOKUP(Z107,[4]base!$Q$3:$Z$27,HLOOKUP(VLOOKUP($H107,[4]Film!$B$3:$V$29,21,FALSE),[4]base!$R$1:$Z$2,2,FALSE)+1,FALSE)</f>
        <v>11</v>
      </c>
    </row>
    <row r="108" spans="1:27" x14ac:dyDescent="0.3">
      <c r="A108" s="33">
        <v>193</v>
      </c>
      <c r="B108" s="61">
        <v>20230120943</v>
      </c>
      <c r="E108" s="61" t="s">
        <v>106</v>
      </c>
      <c r="F108" s="33" t="s">
        <v>105</v>
      </c>
      <c r="G108" s="130" t="s">
        <v>13</v>
      </c>
      <c r="H108" s="130" t="s">
        <v>5</v>
      </c>
      <c r="I108" s="90">
        <v>16</v>
      </c>
      <c r="J108" s="90">
        <v>5</v>
      </c>
      <c r="K108" s="61">
        <v>3</v>
      </c>
      <c r="L108" s="61">
        <v>3</v>
      </c>
      <c r="M108" s="61">
        <v>2</v>
      </c>
      <c r="N108" s="61">
        <v>8</v>
      </c>
      <c r="O108" s="61">
        <v>2</v>
      </c>
      <c r="P108" s="61"/>
      <c r="Q108" s="61"/>
      <c r="R108" s="61"/>
      <c r="S108" s="61">
        <v>207</v>
      </c>
      <c r="T108" s="61">
        <v>2</v>
      </c>
      <c r="U108" s="61">
        <v>4</v>
      </c>
      <c r="V108" s="61">
        <v>105</v>
      </c>
      <c r="W108" s="61">
        <v>7</v>
      </c>
      <c r="X108" s="61">
        <v>7</v>
      </c>
      <c r="Y108" s="64"/>
      <c r="Z108" s="90">
        <f t="shared" si="1"/>
        <v>7</v>
      </c>
      <c r="AA108" s="90">
        <f>VLOOKUP(Z108,[4]base!$Q$3:$Z$27,HLOOKUP(VLOOKUP($H108,[4]Film!$B$3:$V$29,21,FALSE),[4]base!$R$1:$Z$2,2,FALSE)+1,FALSE)</f>
        <v>10</v>
      </c>
    </row>
    <row r="109" spans="1:27" x14ac:dyDescent="0.3">
      <c r="A109" s="33">
        <v>91</v>
      </c>
      <c r="B109" s="61">
        <v>20220094751</v>
      </c>
      <c r="E109" s="61" t="s">
        <v>596</v>
      </c>
      <c r="F109" s="33" t="s">
        <v>595</v>
      </c>
      <c r="G109" s="130" t="s">
        <v>580</v>
      </c>
      <c r="H109" s="130" t="s">
        <v>5</v>
      </c>
      <c r="I109" s="90">
        <v>15</v>
      </c>
      <c r="J109" s="90">
        <v>5</v>
      </c>
      <c r="K109" s="90">
        <v>4</v>
      </c>
      <c r="L109" s="90">
        <v>4</v>
      </c>
      <c r="M109" s="90">
        <v>4</v>
      </c>
      <c r="N109" s="90">
        <v>12</v>
      </c>
      <c r="O109" s="90">
        <v>4</v>
      </c>
      <c r="S109" s="90">
        <v>208</v>
      </c>
      <c r="T109" s="90">
        <v>5</v>
      </c>
      <c r="U109" s="90">
        <v>4</v>
      </c>
      <c r="V109" s="90">
        <v>105</v>
      </c>
      <c r="W109" s="90">
        <v>8</v>
      </c>
      <c r="X109" s="90">
        <v>8</v>
      </c>
      <c r="Z109" s="90">
        <f t="shared" si="1"/>
        <v>8</v>
      </c>
      <c r="AA109" s="90">
        <f>VLOOKUP(Z109,[4]base!$Q$3:$Z$27,HLOOKUP(VLOOKUP($H109,[4]Film!$B$3:$V$29,21,FALSE),[4]base!$R$1:$Z$2,2,FALSE)+1,FALSE)</f>
        <v>9</v>
      </c>
    </row>
    <row r="110" spans="1:27" x14ac:dyDescent="0.3">
      <c r="A110" s="33">
        <v>83</v>
      </c>
      <c r="B110" s="128">
        <v>20180016878</v>
      </c>
      <c r="C110" s="61"/>
      <c r="D110" s="128"/>
      <c r="E110" s="128" t="s">
        <v>619</v>
      </c>
      <c r="F110" s="129" t="s">
        <v>618</v>
      </c>
      <c r="G110" s="129" t="s">
        <v>580</v>
      </c>
      <c r="H110" s="129" t="s">
        <v>5</v>
      </c>
      <c r="I110" s="61">
        <v>15</v>
      </c>
      <c r="J110" s="61">
        <v>1</v>
      </c>
      <c r="K110" s="90">
        <v>3</v>
      </c>
      <c r="L110" s="90">
        <v>3</v>
      </c>
      <c r="M110" s="90">
        <v>3</v>
      </c>
      <c r="N110" s="90">
        <v>9</v>
      </c>
      <c r="O110" s="90">
        <v>3</v>
      </c>
      <c r="S110" s="90">
        <v>207</v>
      </c>
      <c r="T110" s="90">
        <v>4</v>
      </c>
      <c r="U110" s="90">
        <v>5</v>
      </c>
      <c r="Z110" s="90" t="str">
        <f t="shared" si="1"/>
        <v>1/2 5</v>
      </c>
      <c r="AA110" s="90">
        <f>VLOOKUP(Z110,[4]base!$Q$3:$Z$27,HLOOKUP(VLOOKUP($H110,[4]Film!$B$3:$V$29,21,FALSE),[4]base!$R$1:$Z$2,2,FALSE)+1,FALSE)</f>
        <v>8</v>
      </c>
    </row>
    <row r="111" spans="1:27" x14ac:dyDescent="0.3">
      <c r="A111" s="33">
        <v>22</v>
      </c>
      <c r="B111" s="61">
        <v>20220088130</v>
      </c>
      <c r="E111" s="61" t="s">
        <v>813</v>
      </c>
      <c r="F111" s="33" t="s">
        <v>812</v>
      </c>
      <c r="G111" s="130" t="s">
        <v>683</v>
      </c>
      <c r="H111" s="130" t="s">
        <v>5</v>
      </c>
      <c r="I111" s="90">
        <v>17</v>
      </c>
      <c r="J111" s="90">
        <v>3</v>
      </c>
      <c r="K111" s="90">
        <v>4</v>
      </c>
      <c r="L111" s="90">
        <v>4</v>
      </c>
      <c r="M111" s="90">
        <v>4</v>
      </c>
      <c r="N111" s="90">
        <v>12</v>
      </c>
      <c r="O111" s="90">
        <v>4</v>
      </c>
      <c r="S111" s="90">
        <v>208</v>
      </c>
      <c r="T111" s="90">
        <v>6</v>
      </c>
      <c r="U111" s="90">
        <v>5</v>
      </c>
      <c r="Z111" s="90" t="str">
        <f t="shared" si="1"/>
        <v>1/2 5</v>
      </c>
      <c r="AA111" s="90">
        <f>VLOOKUP(Z111,[4]base!$Q$3:$Z$27,HLOOKUP(VLOOKUP($H111,[4]Film!$B$3:$V$29,21,FALSE),[4]base!$R$1:$Z$2,2,FALSE)+1,FALSE)</f>
        <v>8</v>
      </c>
    </row>
    <row r="112" spans="1:27" x14ac:dyDescent="0.3">
      <c r="A112" s="33">
        <v>37</v>
      </c>
      <c r="B112" s="61">
        <v>20200031100</v>
      </c>
      <c r="E112" s="61" t="s">
        <v>750</v>
      </c>
      <c r="F112" s="33" t="s">
        <v>749</v>
      </c>
      <c r="G112" s="130" t="s">
        <v>683</v>
      </c>
      <c r="H112" s="130" t="s">
        <v>5</v>
      </c>
      <c r="I112" s="90">
        <v>16</v>
      </c>
      <c r="J112" s="90">
        <v>2</v>
      </c>
      <c r="K112" s="90">
        <v>1</v>
      </c>
      <c r="L112" s="90">
        <v>2</v>
      </c>
      <c r="M112" s="90">
        <v>6</v>
      </c>
      <c r="N112" s="90">
        <v>9</v>
      </c>
      <c r="O112" s="90">
        <v>3</v>
      </c>
      <c r="S112" s="90">
        <v>208</v>
      </c>
      <c r="T112" s="90">
        <v>4</v>
      </c>
      <c r="U112" s="90">
        <v>6</v>
      </c>
      <c r="Z112" s="90" t="str">
        <f t="shared" si="1"/>
        <v>1/2 6</v>
      </c>
      <c r="AA112" s="90">
        <f>VLOOKUP(Z112,[4]base!$Q$3:$Z$27,HLOOKUP(VLOOKUP($H112,[4]Film!$B$3:$V$29,21,FALSE),[4]base!$R$1:$Z$2,2,FALSE)+1,FALSE)</f>
        <v>7</v>
      </c>
    </row>
    <row r="113" spans="1:27" x14ac:dyDescent="0.3">
      <c r="A113" s="33">
        <v>86</v>
      </c>
      <c r="B113" s="128">
        <v>20230134073</v>
      </c>
      <c r="C113" s="61"/>
      <c r="D113" s="128"/>
      <c r="E113" s="128" t="s">
        <v>607</v>
      </c>
      <c r="F113" s="129" t="s">
        <v>606</v>
      </c>
      <c r="G113" s="129" t="s">
        <v>580</v>
      </c>
      <c r="H113" s="129" t="s">
        <v>5</v>
      </c>
      <c r="I113" s="61">
        <v>16</v>
      </c>
      <c r="J113" s="61">
        <v>6</v>
      </c>
      <c r="K113" s="90">
        <v>4</v>
      </c>
      <c r="L113" s="90">
        <v>5</v>
      </c>
      <c r="M113" s="90">
        <v>3</v>
      </c>
      <c r="N113" s="90">
        <v>12</v>
      </c>
      <c r="O113" s="90">
        <v>4</v>
      </c>
      <c r="S113" s="90">
        <v>207</v>
      </c>
      <c r="T113" s="90">
        <v>6</v>
      </c>
      <c r="U113" s="90">
        <v>6</v>
      </c>
      <c r="Z113" s="90" t="str">
        <f t="shared" si="1"/>
        <v>1/2 6</v>
      </c>
      <c r="AA113" s="90">
        <f>VLOOKUP(Z113,[4]base!$Q$3:$Z$27,HLOOKUP(VLOOKUP($H113,[4]Film!$B$3:$V$29,21,FALSE),[4]base!$R$1:$Z$2,2,FALSE)+1,FALSE)</f>
        <v>7</v>
      </c>
    </row>
    <row r="114" spans="1:27" x14ac:dyDescent="0.3">
      <c r="A114" s="33">
        <v>72</v>
      </c>
      <c r="B114" s="61">
        <v>20220094745</v>
      </c>
      <c r="E114" s="61" t="s">
        <v>645</v>
      </c>
      <c r="F114" s="33" t="s">
        <v>644</v>
      </c>
      <c r="G114" s="130" t="s">
        <v>580</v>
      </c>
      <c r="H114" s="130" t="s">
        <v>5</v>
      </c>
      <c r="I114" s="90">
        <v>15</v>
      </c>
      <c r="J114" s="90">
        <v>4</v>
      </c>
      <c r="K114" s="90">
        <v>5</v>
      </c>
      <c r="L114" s="90">
        <v>5</v>
      </c>
      <c r="M114" s="90">
        <v>5</v>
      </c>
      <c r="N114" s="90">
        <v>15</v>
      </c>
      <c r="O114" s="90">
        <v>5</v>
      </c>
      <c r="Z114" s="90" t="str">
        <f t="shared" si="1"/>
        <v>M 5</v>
      </c>
      <c r="AA114" s="90">
        <f>VLOOKUP(Z114,[4]base!$Q$3:$Z$27,HLOOKUP(VLOOKUP($H114,[4]Film!$B$3:$V$29,21,FALSE),[4]base!$R$1:$Z$2,2,FALSE)+1,FALSE)</f>
        <v>4</v>
      </c>
    </row>
    <row r="115" spans="1:27" x14ac:dyDescent="0.3">
      <c r="A115" s="33">
        <v>136</v>
      </c>
      <c r="B115" s="128">
        <v>20190001925</v>
      </c>
      <c r="C115" s="61"/>
      <c r="D115" s="128"/>
      <c r="E115" s="128" t="s">
        <v>374</v>
      </c>
      <c r="F115" s="129" t="s">
        <v>373</v>
      </c>
      <c r="G115" s="129" t="s">
        <v>13</v>
      </c>
      <c r="H115" s="129" t="s">
        <v>5</v>
      </c>
      <c r="I115" s="61">
        <v>16</v>
      </c>
      <c r="J115" s="61">
        <v>1</v>
      </c>
      <c r="K115" s="61">
        <v>5</v>
      </c>
      <c r="L115" s="61">
        <v>4</v>
      </c>
      <c r="M115" s="61">
        <v>4</v>
      </c>
      <c r="N115" s="61">
        <v>13</v>
      </c>
      <c r="O115" s="61">
        <v>5</v>
      </c>
      <c r="P115" s="61"/>
      <c r="Q115" s="61"/>
      <c r="R115" s="61"/>
      <c r="S115" s="61"/>
      <c r="T115" s="61"/>
      <c r="U115" s="61"/>
      <c r="V115" s="61"/>
      <c r="W115" s="61"/>
      <c r="X115" s="61"/>
      <c r="Y115" s="64"/>
      <c r="Z115" s="90" t="str">
        <f t="shared" si="1"/>
        <v>M 5</v>
      </c>
      <c r="AA115" s="90">
        <f>VLOOKUP(Z115,[4]base!$Q$3:$Z$27,HLOOKUP(VLOOKUP($H115,[4]Film!$B$3:$V$29,21,FALSE),[4]base!$R$1:$Z$2,2,FALSE)+1,FALSE)</f>
        <v>4</v>
      </c>
    </row>
    <row r="116" spans="1:27" x14ac:dyDescent="0.3">
      <c r="A116" s="33">
        <v>194</v>
      </c>
      <c r="B116" s="128">
        <v>20230120967</v>
      </c>
      <c r="C116" s="61"/>
      <c r="D116" s="128"/>
      <c r="E116" s="128" t="s">
        <v>102</v>
      </c>
      <c r="F116" s="129" t="s">
        <v>101</v>
      </c>
      <c r="G116" s="129" t="s">
        <v>13</v>
      </c>
      <c r="H116" s="129" t="s">
        <v>5</v>
      </c>
      <c r="I116" s="61">
        <v>17</v>
      </c>
      <c r="J116" s="61">
        <v>5</v>
      </c>
      <c r="K116" s="90">
        <v>5</v>
      </c>
      <c r="L116" s="90">
        <v>5</v>
      </c>
      <c r="M116" s="90">
        <v>5</v>
      </c>
      <c r="N116" s="90">
        <v>15</v>
      </c>
      <c r="O116" s="90">
        <v>5</v>
      </c>
      <c r="Z116" s="90" t="str">
        <f t="shared" si="1"/>
        <v>M 5</v>
      </c>
      <c r="AA116" s="90">
        <f>VLOOKUP(Z116,[4]base!$Q$3:$Z$27,HLOOKUP(VLOOKUP($H116,[4]Film!$B$3:$V$29,21,FALSE),[4]base!$R$1:$Z$2,2,FALSE)+1,FALSE)</f>
        <v>4</v>
      </c>
    </row>
    <row r="117" spans="1:27" x14ac:dyDescent="0.3">
      <c r="A117" s="33">
        <v>125</v>
      </c>
      <c r="B117" s="61">
        <v>20220089057</v>
      </c>
      <c r="E117" s="61" t="s">
        <v>406</v>
      </c>
      <c r="F117" s="33" t="s">
        <v>405</v>
      </c>
      <c r="G117" s="130" t="s">
        <v>381</v>
      </c>
      <c r="H117" s="130" t="s">
        <v>5</v>
      </c>
      <c r="I117" s="90">
        <v>16</v>
      </c>
      <c r="J117" s="90">
        <v>4</v>
      </c>
      <c r="K117" s="61">
        <v>6</v>
      </c>
      <c r="L117" s="61">
        <v>6</v>
      </c>
      <c r="M117" s="61">
        <v>5</v>
      </c>
      <c r="N117" s="61">
        <v>17</v>
      </c>
      <c r="O117" s="61">
        <v>6</v>
      </c>
      <c r="P117" s="61"/>
      <c r="Q117" s="61"/>
      <c r="R117" s="61"/>
      <c r="S117" s="61"/>
      <c r="T117" s="61"/>
      <c r="U117" s="61"/>
      <c r="V117" s="61"/>
      <c r="W117" s="61"/>
      <c r="X117" s="61"/>
      <c r="Y117" s="64"/>
      <c r="Z117" s="90" t="str">
        <f t="shared" si="1"/>
        <v>M 6</v>
      </c>
      <c r="AA117" s="90">
        <f>VLOOKUP(Z117,[4]base!$Q$3:$Z$27,HLOOKUP(VLOOKUP($H117,[4]Film!$B$3:$V$29,21,FALSE),[4]base!$R$1:$Z$2,2,FALSE)+1,FALSE)</f>
        <v>3</v>
      </c>
    </row>
    <row r="118" spans="1:27" x14ac:dyDescent="0.3">
      <c r="A118" s="33">
        <v>177</v>
      </c>
      <c r="B118" s="128">
        <v>20190001954</v>
      </c>
      <c r="C118" s="61"/>
      <c r="D118" s="128"/>
      <c r="E118" s="128" t="s">
        <v>174</v>
      </c>
      <c r="F118" s="129" t="s">
        <v>173</v>
      </c>
      <c r="G118" s="129" t="s">
        <v>13</v>
      </c>
      <c r="H118" s="129" t="s">
        <v>5</v>
      </c>
      <c r="I118" s="61">
        <v>17</v>
      </c>
      <c r="J118" s="61">
        <v>1</v>
      </c>
      <c r="K118" s="90" t="s">
        <v>913</v>
      </c>
      <c r="L118" s="90" t="s">
        <v>913</v>
      </c>
      <c r="M118" s="90" t="s">
        <v>913</v>
      </c>
      <c r="N118" s="90">
        <v>24</v>
      </c>
      <c r="O118" s="90" t="s">
        <v>914</v>
      </c>
      <c r="Z118" s="90" t="str">
        <f t="shared" si="1"/>
        <v>Abs</v>
      </c>
      <c r="AA118" s="90">
        <f>VLOOKUP(Z118,[4]base!$Q$3:$Z$27,HLOOKUP(VLOOKUP($H118,[4]Film!$B$3:$V$29,21,FALSE),[4]base!$R$1:$Z$2,2,FALSE)+1,FALSE)</f>
        <v>0</v>
      </c>
    </row>
    <row r="119" spans="1:27" s="125" customFormat="1" x14ac:dyDescent="0.3">
      <c r="A119" s="33">
        <v>179</v>
      </c>
      <c r="B119" s="128">
        <v>20210060408</v>
      </c>
      <c r="C119" s="61"/>
      <c r="D119" s="128"/>
      <c r="E119" s="133" t="s">
        <v>166</v>
      </c>
      <c r="F119" s="134" t="s">
        <v>165</v>
      </c>
      <c r="G119" s="134" t="s">
        <v>13</v>
      </c>
      <c r="H119" s="134" t="s">
        <v>4</v>
      </c>
      <c r="I119" s="61">
        <v>18</v>
      </c>
      <c r="J119" s="61">
        <v>5</v>
      </c>
      <c r="K119" s="90">
        <v>1</v>
      </c>
      <c r="L119" s="90">
        <v>1</v>
      </c>
      <c r="M119" s="90">
        <v>2</v>
      </c>
      <c r="N119" s="90">
        <v>4</v>
      </c>
      <c r="O119" s="90">
        <v>1</v>
      </c>
      <c r="P119" s="90"/>
      <c r="Q119" s="90"/>
      <c r="R119" s="90"/>
      <c r="S119" s="90"/>
      <c r="T119" s="90"/>
      <c r="U119" s="90"/>
      <c r="V119" s="90">
        <v>106</v>
      </c>
      <c r="W119" s="90">
        <v>1</v>
      </c>
      <c r="X119" s="90">
        <v>1</v>
      </c>
      <c r="Y119" s="33"/>
      <c r="Z119" s="127">
        <f t="shared" si="1"/>
        <v>1</v>
      </c>
      <c r="AA119" s="127">
        <f>VLOOKUP(Z119,[4]base!$Q$3:$Z$27,HLOOKUP(VLOOKUP($H119,[4]Film!$B$3:$V$29,21,FALSE),[4]base!$R$1:$Z$2,2,FALSE)+1,FALSE)</f>
        <v>18</v>
      </c>
    </row>
    <row r="120" spans="1:27" x14ac:dyDescent="0.3">
      <c r="A120" s="33">
        <v>190</v>
      </c>
      <c r="B120" s="128">
        <v>20210080947</v>
      </c>
      <c r="C120" s="61"/>
      <c r="D120" s="128"/>
      <c r="E120" s="128" t="s">
        <v>122</v>
      </c>
      <c r="F120" s="129" t="s">
        <v>121</v>
      </c>
      <c r="G120" s="129" t="s">
        <v>13</v>
      </c>
      <c r="H120" s="129" t="s">
        <v>4</v>
      </c>
      <c r="I120" s="61">
        <v>19</v>
      </c>
      <c r="J120" s="61">
        <v>5</v>
      </c>
      <c r="K120" s="90">
        <v>1</v>
      </c>
      <c r="L120" s="90">
        <v>1</v>
      </c>
      <c r="M120" s="90">
        <v>1</v>
      </c>
      <c r="N120" s="90">
        <v>3</v>
      </c>
      <c r="O120" s="90">
        <v>1</v>
      </c>
      <c r="V120" s="90">
        <v>106</v>
      </c>
      <c r="W120" s="90">
        <v>2</v>
      </c>
      <c r="X120" s="90">
        <v>2</v>
      </c>
      <c r="Z120" s="90">
        <f t="shared" si="1"/>
        <v>2</v>
      </c>
      <c r="AA120" s="90">
        <f>VLOOKUP(Z120,[4]base!$Q$3:$Z$27,HLOOKUP(VLOOKUP($H120,[4]Film!$B$3:$V$29,21,FALSE),[4]base!$R$1:$Z$2,2,FALSE)+1,FALSE)</f>
        <v>14</v>
      </c>
    </row>
    <row r="121" spans="1:27" x14ac:dyDescent="0.3">
      <c r="A121" s="33">
        <v>19</v>
      </c>
      <c r="B121" s="61">
        <v>20190022332</v>
      </c>
      <c r="E121" s="61" t="s">
        <v>828</v>
      </c>
      <c r="F121" s="33" t="s">
        <v>827</v>
      </c>
      <c r="G121" s="130" t="s">
        <v>683</v>
      </c>
      <c r="H121" s="130" t="s">
        <v>4</v>
      </c>
      <c r="I121" s="90">
        <v>18</v>
      </c>
      <c r="J121" s="90">
        <v>3</v>
      </c>
      <c r="K121" s="61">
        <v>2</v>
      </c>
      <c r="L121" s="61">
        <v>2</v>
      </c>
      <c r="M121" s="61">
        <v>1</v>
      </c>
      <c r="N121" s="61">
        <v>5</v>
      </c>
      <c r="O121" s="61">
        <v>2</v>
      </c>
      <c r="P121" s="61"/>
      <c r="Q121" s="61"/>
      <c r="R121" s="61"/>
      <c r="S121" s="61"/>
      <c r="T121" s="61"/>
      <c r="U121" s="61"/>
      <c r="V121" s="61">
        <v>106</v>
      </c>
      <c r="W121" s="61">
        <v>3</v>
      </c>
      <c r="X121" s="61">
        <v>3</v>
      </c>
      <c r="Y121" s="64"/>
      <c r="Z121" s="90">
        <f t="shared" si="1"/>
        <v>3</v>
      </c>
      <c r="AA121" s="90">
        <f>VLOOKUP(Z121,[4]base!$Q$3:$Z$27,HLOOKUP(VLOOKUP($H121,[4]Film!$B$3:$V$29,21,FALSE),[4]base!$R$1:$Z$2,2,FALSE)+1,FALSE)</f>
        <v>11</v>
      </c>
    </row>
    <row r="122" spans="1:27" x14ac:dyDescent="0.3">
      <c r="A122" s="33">
        <v>150</v>
      </c>
      <c r="B122" s="128">
        <v>20220094499</v>
      </c>
      <c r="C122" s="61"/>
      <c r="D122" s="128"/>
      <c r="E122" s="128" t="s">
        <v>324</v>
      </c>
      <c r="F122" s="129" t="s">
        <v>323</v>
      </c>
      <c r="G122" s="129" t="s">
        <v>13</v>
      </c>
      <c r="H122" s="129" t="s">
        <v>4</v>
      </c>
      <c r="I122" s="61">
        <v>18</v>
      </c>
      <c r="J122" s="61">
        <v>6</v>
      </c>
      <c r="K122" s="61">
        <v>3</v>
      </c>
      <c r="L122" s="61">
        <v>3</v>
      </c>
      <c r="M122" s="61">
        <v>3</v>
      </c>
      <c r="N122" s="61">
        <v>9</v>
      </c>
      <c r="O122" s="61">
        <v>3</v>
      </c>
      <c r="P122" s="61"/>
      <c r="Q122" s="61"/>
      <c r="R122" s="61"/>
      <c r="S122" s="61"/>
      <c r="T122" s="61"/>
      <c r="U122" s="61"/>
      <c r="V122" s="61">
        <v>106</v>
      </c>
      <c r="W122" s="61">
        <v>5</v>
      </c>
      <c r="X122" s="61">
        <v>4</v>
      </c>
      <c r="Y122" s="64"/>
      <c r="Z122" s="90">
        <f t="shared" si="1"/>
        <v>4</v>
      </c>
      <c r="AA122" s="90">
        <f>VLOOKUP(Z122,[4]base!$Q$3:$Z$27,HLOOKUP(VLOOKUP($H122,[4]Film!$B$3:$V$29,21,FALSE),[4]base!$R$1:$Z$2,2,FALSE)+1,FALSE)</f>
        <v>9</v>
      </c>
    </row>
    <row r="123" spans="1:27" x14ac:dyDescent="0.3">
      <c r="A123" s="33">
        <v>126</v>
      </c>
      <c r="B123" s="61">
        <v>20230132423</v>
      </c>
      <c r="E123" s="61" t="s">
        <v>401</v>
      </c>
      <c r="F123" s="33" t="s">
        <v>404</v>
      </c>
      <c r="G123" s="130" t="s">
        <v>381</v>
      </c>
      <c r="H123" s="130" t="s">
        <v>4</v>
      </c>
      <c r="I123" s="90">
        <v>19</v>
      </c>
      <c r="J123" s="90">
        <v>8</v>
      </c>
      <c r="K123" s="90">
        <v>4</v>
      </c>
      <c r="L123" s="90">
        <v>4</v>
      </c>
      <c r="M123" s="90">
        <v>4</v>
      </c>
      <c r="N123" s="90">
        <v>12</v>
      </c>
      <c r="O123" s="90">
        <v>3</v>
      </c>
      <c r="V123" s="90">
        <v>106</v>
      </c>
      <c r="W123" s="90">
        <v>6</v>
      </c>
      <c r="X123" s="90">
        <v>5</v>
      </c>
      <c r="Z123" s="90">
        <f t="shared" si="1"/>
        <v>5</v>
      </c>
      <c r="AA123" s="90">
        <f>VLOOKUP(Z123,[4]base!$Q$3:$Z$27,HLOOKUP(VLOOKUP($H123,[4]Film!$B$3:$V$29,21,FALSE),[4]base!$R$1:$Z$2,2,FALSE)+1,FALSE)</f>
        <v>8</v>
      </c>
    </row>
    <row r="124" spans="1:27" x14ac:dyDescent="0.3">
      <c r="A124" s="33">
        <v>31</v>
      </c>
      <c r="B124" s="128">
        <v>20200028088</v>
      </c>
      <c r="C124" s="61"/>
      <c r="D124" s="128"/>
      <c r="E124" s="128" t="s">
        <v>763</v>
      </c>
      <c r="F124" s="129" t="s">
        <v>762</v>
      </c>
      <c r="G124" s="129" t="s">
        <v>683</v>
      </c>
      <c r="H124" s="129" t="s">
        <v>4</v>
      </c>
      <c r="I124" s="61">
        <v>19</v>
      </c>
      <c r="J124" s="61">
        <v>3</v>
      </c>
      <c r="K124" s="90">
        <v>5</v>
      </c>
      <c r="L124" s="90">
        <v>5</v>
      </c>
      <c r="M124" s="90">
        <v>3</v>
      </c>
      <c r="N124" s="90">
        <v>13</v>
      </c>
      <c r="O124" s="90">
        <v>4</v>
      </c>
      <c r="V124" s="90">
        <v>106</v>
      </c>
      <c r="W124" s="90">
        <v>8</v>
      </c>
      <c r="X124" s="90">
        <v>6</v>
      </c>
      <c r="Z124" s="90">
        <f t="shared" si="1"/>
        <v>6</v>
      </c>
      <c r="AA124" s="90">
        <f>VLOOKUP(Z124,[4]base!$Q$3:$Z$27,HLOOKUP(VLOOKUP($H124,[4]Film!$B$3:$V$29,21,FALSE),[4]base!$R$1:$Z$2,2,FALSE)+1,FALSE)</f>
        <v>7</v>
      </c>
    </row>
    <row r="125" spans="1:27" x14ac:dyDescent="0.3">
      <c r="A125" s="33">
        <v>10</v>
      </c>
      <c r="B125" s="128">
        <v>20220087912</v>
      </c>
      <c r="C125" s="61"/>
      <c r="D125" s="128"/>
      <c r="E125" s="128" t="s">
        <v>858</v>
      </c>
      <c r="F125" s="129" t="s">
        <v>857</v>
      </c>
      <c r="G125" s="129" t="s">
        <v>683</v>
      </c>
      <c r="H125" s="129" t="s">
        <v>4</v>
      </c>
      <c r="I125" s="61">
        <v>19</v>
      </c>
      <c r="J125" s="61">
        <v>6</v>
      </c>
      <c r="K125" s="90">
        <v>2</v>
      </c>
      <c r="L125" s="90">
        <v>3</v>
      </c>
      <c r="M125" s="90">
        <v>2</v>
      </c>
      <c r="N125" s="90">
        <v>7</v>
      </c>
      <c r="O125" s="90">
        <v>2</v>
      </c>
      <c r="V125" s="90">
        <v>106</v>
      </c>
      <c r="W125" s="90">
        <v>4</v>
      </c>
      <c r="X125" s="90">
        <v>7</v>
      </c>
      <c r="Z125" s="90">
        <f t="shared" si="1"/>
        <v>7</v>
      </c>
      <c r="AA125" s="90">
        <f>VLOOKUP(Z125,[4]base!$Q$3:$Z$27,HLOOKUP(VLOOKUP($H125,[4]Film!$B$3:$V$29,21,FALSE),[4]base!$R$1:$Z$2,2,FALSE)+1,FALSE)</f>
        <v>6</v>
      </c>
    </row>
    <row r="126" spans="1:27" x14ac:dyDescent="0.3">
      <c r="A126" s="33">
        <v>201</v>
      </c>
      <c r="B126" s="128">
        <v>20190005152</v>
      </c>
      <c r="C126" s="61"/>
      <c r="E126" s="61" t="s">
        <v>46</v>
      </c>
      <c r="F126" s="129" t="s">
        <v>45</v>
      </c>
      <c r="G126" s="129" t="s">
        <v>13</v>
      </c>
      <c r="H126" s="135" t="s">
        <v>4</v>
      </c>
      <c r="I126" s="61">
        <v>18</v>
      </c>
      <c r="J126" s="61">
        <v>2</v>
      </c>
      <c r="K126" s="61">
        <v>4</v>
      </c>
      <c r="L126" s="61">
        <v>4</v>
      </c>
      <c r="M126" s="61">
        <v>4</v>
      </c>
      <c r="N126" s="61">
        <v>12</v>
      </c>
      <c r="O126" s="61">
        <v>4</v>
      </c>
      <c r="P126" s="61"/>
      <c r="Q126" s="61"/>
      <c r="R126" s="61"/>
      <c r="S126" s="61"/>
      <c r="T126" s="61"/>
      <c r="U126" s="61"/>
      <c r="V126" s="61">
        <v>106</v>
      </c>
      <c r="W126" s="61">
        <v>7</v>
      </c>
      <c r="X126" s="90">
        <v>8</v>
      </c>
      <c r="Y126" s="64"/>
      <c r="Z126" s="90">
        <f t="shared" si="1"/>
        <v>8</v>
      </c>
      <c r="AA126" s="90">
        <f>VLOOKUP(Z126,[4]base!$Q$3:$Z$27,HLOOKUP(VLOOKUP($H126,[4]Film!$B$3:$V$29,21,FALSE),[4]base!$R$1:$Z$2,2,FALSE)+1,FALSE)</f>
        <v>5</v>
      </c>
    </row>
    <row r="127" spans="1:27" x14ac:dyDescent="0.3">
      <c r="A127" s="33">
        <v>159</v>
      </c>
      <c r="B127" s="128">
        <v>20230123380</v>
      </c>
      <c r="C127" s="61"/>
      <c r="D127" s="128"/>
      <c r="E127" s="128" t="s">
        <v>286</v>
      </c>
      <c r="F127" s="129" t="s">
        <v>285</v>
      </c>
      <c r="G127" s="129" t="s">
        <v>13</v>
      </c>
      <c r="H127" s="129" t="s">
        <v>4</v>
      </c>
      <c r="I127" s="61">
        <v>18</v>
      </c>
      <c r="J127" s="61">
        <v>7</v>
      </c>
      <c r="K127" s="90">
        <v>6</v>
      </c>
      <c r="L127" s="90">
        <v>5</v>
      </c>
      <c r="M127" s="90">
        <v>5</v>
      </c>
      <c r="N127" s="90">
        <v>16</v>
      </c>
      <c r="O127" s="90">
        <v>5</v>
      </c>
      <c r="Z127" s="90" t="str">
        <f t="shared" si="1"/>
        <v>M 5</v>
      </c>
      <c r="AA127" s="90">
        <f>VLOOKUP(Z127,[4]base!$Q$3:$Z$27,HLOOKUP(VLOOKUP($H127,[4]Film!$B$3:$V$29,21,FALSE),[4]base!$R$1:$Z$2,2,FALSE)+1,FALSE)</f>
        <v>4</v>
      </c>
    </row>
    <row r="128" spans="1:27" x14ac:dyDescent="0.3">
      <c r="A128" s="33">
        <v>82</v>
      </c>
      <c r="B128" s="61">
        <v>20160001798</v>
      </c>
      <c r="E128" s="61" t="s">
        <v>621</v>
      </c>
      <c r="F128" s="33" t="s">
        <v>620</v>
      </c>
      <c r="G128" s="130" t="s">
        <v>580</v>
      </c>
      <c r="H128" s="130" t="s">
        <v>4</v>
      </c>
      <c r="I128" s="90">
        <v>19</v>
      </c>
      <c r="J128" s="90">
        <v>1</v>
      </c>
      <c r="K128" s="90">
        <v>3</v>
      </c>
      <c r="L128" s="90">
        <v>2</v>
      </c>
      <c r="M128" s="90">
        <v>8</v>
      </c>
      <c r="N128" s="90">
        <v>13</v>
      </c>
      <c r="O128" s="90">
        <v>5</v>
      </c>
      <c r="Z128" s="90" t="str">
        <f t="shared" si="1"/>
        <v>M 5</v>
      </c>
      <c r="AA128" s="90">
        <f>VLOOKUP(Z128,[4]base!$Q$3:$Z$27,HLOOKUP(VLOOKUP($H128,[4]Film!$B$3:$V$29,21,FALSE),[4]base!$R$1:$Z$2,2,FALSE)+1,FALSE)</f>
        <v>4</v>
      </c>
    </row>
    <row r="129" spans="1:27" x14ac:dyDescent="0.3">
      <c r="A129" s="33">
        <v>181</v>
      </c>
      <c r="B129" s="61">
        <v>20120002381</v>
      </c>
      <c r="E129" s="61" t="s">
        <v>160</v>
      </c>
      <c r="F129" s="33" t="s">
        <v>159</v>
      </c>
      <c r="G129" s="130" t="s">
        <v>13</v>
      </c>
      <c r="H129" s="130" t="s">
        <v>4</v>
      </c>
      <c r="I129" s="90">
        <v>18</v>
      </c>
      <c r="J129" s="90">
        <v>1</v>
      </c>
      <c r="K129" s="61">
        <v>5</v>
      </c>
      <c r="L129" s="61">
        <v>6</v>
      </c>
      <c r="M129" s="61">
        <v>6</v>
      </c>
      <c r="N129" s="61">
        <v>17</v>
      </c>
      <c r="O129" s="61">
        <v>6</v>
      </c>
      <c r="P129" s="61"/>
      <c r="Q129" s="61"/>
      <c r="R129" s="61"/>
      <c r="S129" s="61"/>
      <c r="T129" s="61"/>
      <c r="U129" s="61"/>
      <c r="V129" s="61"/>
      <c r="W129" s="61"/>
      <c r="X129" s="61"/>
      <c r="Y129" s="64"/>
      <c r="Z129" s="90" t="str">
        <f t="shared" si="1"/>
        <v>M 6</v>
      </c>
      <c r="AA129" s="90">
        <f>VLOOKUP(Z129,[4]base!$Q$3:$Z$27,HLOOKUP(VLOOKUP($H129,[4]Film!$B$3:$V$29,21,FALSE),[4]base!$R$1:$Z$2,2,FALSE)+1,FALSE)</f>
        <v>3</v>
      </c>
    </row>
    <row r="130" spans="1:27" x14ac:dyDescent="0.3">
      <c r="A130" s="33">
        <v>107</v>
      </c>
      <c r="B130" s="128">
        <v>20200028360</v>
      </c>
      <c r="C130" s="61"/>
      <c r="D130" s="128"/>
      <c r="E130" s="128" t="s">
        <v>533</v>
      </c>
      <c r="F130" s="129" t="s">
        <v>532</v>
      </c>
      <c r="G130" s="129" t="s">
        <v>381</v>
      </c>
      <c r="H130" s="129" t="s">
        <v>4</v>
      </c>
      <c r="I130" s="61">
        <v>19</v>
      </c>
      <c r="J130" s="61">
        <v>4</v>
      </c>
      <c r="K130" s="61">
        <v>6</v>
      </c>
      <c r="L130" s="61">
        <v>6</v>
      </c>
      <c r="M130" s="61">
        <v>5</v>
      </c>
      <c r="N130" s="61">
        <v>17</v>
      </c>
      <c r="O130" s="61">
        <v>6</v>
      </c>
      <c r="P130" s="61"/>
      <c r="Q130" s="61"/>
      <c r="R130" s="61"/>
      <c r="S130" s="61"/>
      <c r="T130" s="61"/>
      <c r="U130" s="61"/>
      <c r="V130" s="61"/>
      <c r="W130" s="61"/>
      <c r="X130" s="61"/>
      <c r="Y130" s="64"/>
      <c r="Z130" s="90" t="str">
        <f t="shared" ref="Z130:Z193" si="2">IF(O130="Abs","Abs",IF(X130&lt;&gt;"",X130,IF(U130&lt;&gt;"",CONCATENATE("1/2 ",U130),IF(R130&lt;&gt;"",CONCATENATE("1/4 ",R130),CONCATENATE("M ",O130)))))</f>
        <v>M 6</v>
      </c>
      <c r="AA130" s="90">
        <f>VLOOKUP(Z130,[4]base!$Q$3:$Z$27,HLOOKUP(VLOOKUP($H130,[4]Film!$B$3:$V$29,21,FALSE),[4]base!$R$1:$Z$2,2,FALSE)+1,FALSE)</f>
        <v>3</v>
      </c>
    </row>
    <row r="131" spans="1:27" x14ac:dyDescent="0.3">
      <c r="A131" s="33">
        <v>167</v>
      </c>
      <c r="B131" s="128">
        <v>20190001947</v>
      </c>
      <c r="C131" s="61"/>
      <c r="D131" s="128"/>
      <c r="E131" s="61" t="s">
        <v>237</v>
      </c>
      <c r="F131" s="129" t="s">
        <v>236</v>
      </c>
      <c r="G131" s="129" t="s">
        <v>13</v>
      </c>
      <c r="H131" s="129" t="s">
        <v>4</v>
      </c>
      <c r="I131" s="61">
        <v>19</v>
      </c>
      <c r="J131" s="61">
        <v>2</v>
      </c>
      <c r="K131" s="61">
        <v>7</v>
      </c>
      <c r="L131" s="61">
        <v>7</v>
      </c>
      <c r="M131" s="61">
        <v>6</v>
      </c>
      <c r="N131" s="61">
        <v>20</v>
      </c>
      <c r="O131" s="61">
        <v>7</v>
      </c>
      <c r="P131" s="61"/>
      <c r="Q131" s="61"/>
      <c r="R131" s="61"/>
      <c r="S131" s="61"/>
      <c r="T131" s="61"/>
      <c r="U131" s="61"/>
      <c r="V131" s="61"/>
      <c r="W131" s="61"/>
      <c r="X131" s="61"/>
      <c r="Y131" s="64"/>
      <c r="Z131" s="90" t="str">
        <f t="shared" si="2"/>
        <v>M 7</v>
      </c>
      <c r="AA131" s="90">
        <f>VLOOKUP(Z131,[4]base!$Q$3:$Z$27,HLOOKUP(VLOOKUP($H131,[4]Film!$B$3:$V$29,21,FALSE),[4]base!$R$1:$Z$2,2,FALSE)+1,FALSE)</f>
        <v>2</v>
      </c>
    </row>
    <row r="132" spans="1:27" x14ac:dyDescent="0.3">
      <c r="A132" s="33">
        <v>185</v>
      </c>
      <c r="B132" s="61">
        <v>20230124200</v>
      </c>
      <c r="E132" s="61" t="s">
        <v>139</v>
      </c>
      <c r="F132" s="33" t="s">
        <v>138</v>
      </c>
      <c r="G132" s="130" t="s">
        <v>13</v>
      </c>
      <c r="H132" s="130" t="s">
        <v>4</v>
      </c>
      <c r="I132" s="90">
        <v>19</v>
      </c>
      <c r="J132" s="90">
        <v>7</v>
      </c>
      <c r="K132" s="90">
        <v>8</v>
      </c>
      <c r="L132" s="90">
        <v>8</v>
      </c>
      <c r="M132" s="90">
        <v>7</v>
      </c>
      <c r="N132" s="90">
        <v>23</v>
      </c>
      <c r="O132" s="90">
        <v>8</v>
      </c>
      <c r="Z132" s="90" t="str">
        <f t="shared" si="2"/>
        <v>M 8</v>
      </c>
      <c r="AA132" s="90">
        <f>VLOOKUP(Z132,[4]base!$Q$3:$Z$27,HLOOKUP(VLOOKUP($H132,[4]Film!$B$3:$V$29,21,FALSE),[4]base!$R$1:$Z$2,2,FALSE)+1,FALSE)</f>
        <v>1</v>
      </c>
    </row>
    <row r="133" spans="1:27" x14ac:dyDescent="0.3">
      <c r="A133" s="33">
        <v>78</v>
      </c>
      <c r="B133" s="61">
        <v>20200038029</v>
      </c>
      <c r="E133" s="61" t="s">
        <v>632</v>
      </c>
      <c r="F133" s="33" t="s">
        <v>631</v>
      </c>
      <c r="G133" s="130" t="s">
        <v>580</v>
      </c>
      <c r="H133" s="130" t="s">
        <v>4</v>
      </c>
      <c r="I133" s="90">
        <v>18</v>
      </c>
      <c r="J133" s="90">
        <v>4</v>
      </c>
      <c r="K133" s="90" t="s">
        <v>913</v>
      </c>
      <c r="L133" s="90" t="s">
        <v>913</v>
      </c>
      <c r="M133" s="90" t="s">
        <v>913</v>
      </c>
      <c r="N133" s="90">
        <v>27</v>
      </c>
      <c r="O133" s="90" t="s">
        <v>914</v>
      </c>
      <c r="Z133" s="90" t="str">
        <f t="shared" si="2"/>
        <v>Abs</v>
      </c>
      <c r="AA133" s="90">
        <f>VLOOKUP(Z133,[4]base!$Q$3:$Z$27,HLOOKUP(VLOOKUP($H133,[4]Film!$B$3:$V$29,21,FALSE),[4]base!$R$1:$Z$2,2,FALSE)+1,FALSE)</f>
        <v>0</v>
      </c>
    </row>
    <row r="134" spans="1:27" s="125" customFormat="1" x14ac:dyDescent="0.3">
      <c r="A134" s="33">
        <v>14</v>
      </c>
      <c r="B134" s="128">
        <v>20160019573</v>
      </c>
      <c r="C134" s="61"/>
      <c r="D134" s="128"/>
      <c r="E134" s="133" t="s">
        <v>846</v>
      </c>
      <c r="F134" s="134" t="s">
        <v>845</v>
      </c>
      <c r="G134" s="134" t="s">
        <v>683</v>
      </c>
      <c r="H134" s="134" t="s">
        <v>3</v>
      </c>
      <c r="I134" s="61">
        <v>22</v>
      </c>
      <c r="J134" s="61">
        <v>3</v>
      </c>
      <c r="K134" s="90">
        <v>6</v>
      </c>
      <c r="L134" s="90">
        <v>1</v>
      </c>
      <c r="M134" s="90">
        <v>1</v>
      </c>
      <c r="N134" s="90">
        <v>8</v>
      </c>
      <c r="O134" s="90">
        <v>2</v>
      </c>
      <c r="P134" s="90"/>
      <c r="Q134" s="90"/>
      <c r="R134" s="90"/>
      <c r="S134" s="90">
        <v>209</v>
      </c>
      <c r="T134" s="90">
        <v>3</v>
      </c>
      <c r="U134" s="90">
        <v>1</v>
      </c>
      <c r="V134" s="90">
        <v>107</v>
      </c>
      <c r="W134" s="90">
        <v>1.0000000000000009</v>
      </c>
      <c r="X134" s="90">
        <v>1</v>
      </c>
      <c r="Y134" s="33"/>
      <c r="Z134" s="127">
        <f t="shared" si="2"/>
        <v>1</v>
      </c>
      <c r="AA134" s="127">
        <f>VLOOKUP(Z134,[4]base!$Q$3:$Z$27,HLOOKUP(VLOOKUP($H134,[4]Film!$B$3:$V$29,21,FALSE),[4]base!$R$1:$Z$2,2,FALSE)+1,FALSE)</f>
        <v>22</v>
      </c>
    </row>
    <row r="135" spans="1:27" x14ac:dyDescent="0.3">
      <c r="A135" s="33">
        <v>87</v>
      </c>
      <c r="B135" s="128">
        <v>20210075930</v>
      </c>
      <c r="C135" s="61"/>
      <c r="D135" s="128"/>
      <c r="E135" s="128" t="s">
        <v>605</v>
      </c>
      <c r="F135" s="129" t="s">
        <v>428</v>
      </c>
      <c r="G135" s="129" t="s">
        <v>580</v>
      </c>
      <c r="H135" s="129" t="s">
        <v>3</v>
      </c>
      <c r="I135" s="61">
        <v>21</v>
      </c>
      <c r="J135" s="61">
        <v>6</v>
      </c>
      <c r="K135" s="61">
        <v>1</v>
      </c>
      <c r="L135" s="61">
        <v>4</v>
      </c>
      <c r="M135" s="61">
        <v>5</v>
      </c>
      <c r="N135" s="61">
        <v>10</v>
      </c>
      <c r="O135" s="61">
        <v>4</v>
      </c>
      <c r="P135" s="61"/>
      <c r="Q135" s="61"/>
      <c r="R135" s="61"/>
      <c r="S135" s="61">
        <v>209</v>
      </c>
      <c r="T135" s="61">
        <v>6</v>
      </c>
      <c r="U135" s="61">
        <v>3</v>
      </c>
      <c r="V135" s="61">
        <v>107</v>
      </c>
      <c r="W135" s="61">
        <v>5</v>
      </c>
      <c r="X135" s="61">
        <v>2</v>
      </c>
      <c r="Y135" s="64"/>
      <c r="Z135" s="90">
        <f t="shared" si="2"/>
        <v>2</v>
      </c>
      <c r="AA135" s="90">
        <f>VLOOKUP(Z135,[4]base!$Q$3:$Z$27,HLOOKUP(VLOOKUP($H135,[4]Film!$B$3:$V$29,21,FALSE),[4]base!$R$1:$Z$2,2,FALSE)+1,FALSE)</f>
        <v>18</v>
      </c>
    </row>
    <row r="136" spans="1:27" x14ac:dyDescent="0.3">
      <c r="A136" s="33">
        <v>81</v>
      </c>
      <c r="B136" s="61">
        <v>20200038033</v>
      </c>
      <c r="E136" s="61" t="s">
        <v>623</v>
      </c>
      <c r="F136" s="33" t="s">
        <v>622</v>
      </c>
      <c r="G136" s="130" t="s">
        <v>580</v>
      </c>
      <c r="H136" s="130" t="s">
        <v>3</v>
      </c>
      <c r="I136" s="90">
        <v>20</v>
      </c>
      <c r="J136" s="90">
        <v>5</v>
      </c>
      <c r="K136" s="61">
        <v>1</v>
      </c>
      <c r="L136" s="61">
        <v>2</v>
      </c>
      <c r="M136" s="61">
        <v>1</v>
      </c>
      <c r="N136" s="61">
        <v>4</v>
      </c>
      <c r="O136" s="61">
        <v>1</v>
      </c>
      <c r="P136" s="61"/>
      <c r="Q136" s="61"/>
      <c r="R136" s="61"/>
      <c r="S136" s="61">
        <v>209</v>
      </c>
      <c r="T136" s="61">
        <v>1</v>
      </c>
      <c r="U136" s="61">
        <v>2</v>
      </c>
      <c r="V136" s="61">
        <v>107</v>
      </c>
      <c r="W136" s="61">
        <v>3.0000000000000004</v>
      </c>
      <c r="X136" s="61">
        <v>3</v>
      </c>
      <c r="Y136" s="64"/>
      <c r="Z136" s="90">
        <f t="shared" si="2"/>
        <v>3</v>
      </c>
      <c r="AA136" s="90">
        <f>VLOOKUP(Z136,[4]base!$Q$3:$Z$27,HLOOKUP(VLOOKUP($H136,[4]Film!$B$3:$V$29,21,FALSE),[4]base!$R$1:$Z$2,2,FALSE)+1,FALSE)</f>
        <v>15</v>
      </c>
    </row>
    <row r="137" spans="1:27" x14ac:dyDescent="0.3">
      <c r="A137" s="33">
        <v>189</v>
      </c>
      <c r="B137" s="61">
        <v>20140040279</v>
      </c>
      <c r="E137" s="61" t="s">
        <v>125</v>
      </c>
      <c r="F137" s="33" t="s">
        <v>124</v>
      </c>
      <c r="G137" s="130" t="s">
        <v>123</v>
      </c>
      <c r="H137" s="130" t="s">
        <v>3</v>
      </c>
      <c r="I137" s="90">
        <v>20</v>
      </c>
      <c r="J137" s="90">
        <v>2</v>
      </c>
      <c r="K137" s="90">
        <v>2</v>
      </c>
      <c r="L137" s="90">
        <v>1</v>
      </c>
      <c r="M137" s="90">
        <v>2</v>
      </c>
      <c r="N137" s="90">
        <v>5</v>
      </c>
      <c r="O137" s="90">
        <v>2</v>
      </c>
      <c r="S137" s="90">
        <v>210</v>
      </c>
      <c r="T137" s="90">
        <v>3</v>
      </c>
      <c r="U137" s="90">
        <v>1</v>
      </c>
      <c r="V137" s="90">
        <v>107</v>
      </c>
      <c r="W137" s="90">
        <v>1.9999999999999996</v>
      </c>
      <c r="X137" s="90">
        <v>4</v>
      </c>
      <c r="Z137" s="90">
        <f t="shared" si="2"/>
        <v>4</v>
      </c>
      <c r="AA137" s="90">
        <f>VLOOKUP(Z137,[4]base!$Q$3:$Z$27,HLOOKUP(VLOOKUP($H137,[4]Film!$B$3:$V$29,21,FALSE),[4]base!$R$1:$Z$2,2,FALSE)+1,FALSE)</f>
        <v>13</v>
      </c>
    </row>
    <row r="138" spans="1:27" x14ac:dyDescent="0.3">
      <c r="A138" s="33">
        <v>94</v>
      </c>
      <c r="B138" s="128">
        <v>20080005618</v>
      </c>
      <c r="C138" s="61"/>
      <c r="D138" s="128"/>
      <c r="E138" s="128" t="s">
        <v>590</v>
      </c>
      <c r="F138" s="129" t="s">
        <v>589</v>
      </c>
      <c r="G138" s="129" t="s">
        <v>580</v>
      </c>
      <c r="H138" s="129" t="s">
        <v>3</v>
      </c>
      <c r="I138" s="61">
        <v>21</v>
      </c>
      <c r="J138" s="61">
        <v>2</v>
      </c>
      <c r="K138" s="90">
        <v>3</v>
      </c>
      <c r="L138" s="90">
        <v>2</v>
      </c>
      <c r="M138" s="90">
        <v>1</v>
      </c>
      <c r="N138" s="90">
        <v>6</v>
      </c>
      <c r="O138" s="90">
        <v>2</v>
      </c>
      <c r="S138" s="90">
        <v>209</v>
      </c>
      <c r="T138" s="90">
        <v>2</v>
      </c>
      <c r="U138" s="90">
        <v>4</v>
      </c>
      <c r="V138" s="90">
        <v>107</v>
      </c>
      <c r="W138" s="90">
        <v>7</v>
      </c>
      <c r="X138" s="90">
        <v>5</v>
      </c>
      <c r="Z138" s="90">
        <f t="shared" si="2"/>
        <v>5</v>
      </c>
      <c r="AA138" s="90">
        <f>VLOOKUP(Z138,[4]base!$Q$3:$Z$27,HLOOKUP(VLOOKUP($H138,[4]Film!$B$3:$V$29,21,FALSE),[4]base!$R$1:$Z$2,2,FALSE)+1,FALSE)</f>
        <v>12</v>
      </c>
    </row>
    <row r="139" spans="1:27" x14ac:dyDescent="0.3">
      <c r="A139" s="33">
        <v>8</v>
      </c>
      <c r="B139" s="128">
        <v>20200055385</v>
      </c>
      <c r="C139" s="61"/>
      <c r="D139" s="128"/>
      <c r="E139" s="128" t="s">
        <v>844</v>
      </c>
      <c r="F139" s="129" t="s">
        <v>863</v>
      </c>
      <c r="G139" s="129" t="s">
        <v>683</v>
      </c>
      <c r="H139" s="129" t="s">
        <v>3</v>
      </c>
      <c r="I139" s="61">
        <v>22</v>
      </c>
      <c r="J139" s="61">
        <v>5</v>
      </c>
      <c r="K139" s="61">
        <v>1</v>
      </c>
      <c r="L139" s="61">
        <v>3</v>
      </c>
      <c r="M139" s="61">
        <v>3</v>
      </c>
      <c r="N139" s="61">
        <v>7</v>
      </c>
      <c r="O139" s="61">
        <v>1</v>
      </c>
      <c r="P139" s="61"/>
      <c r="Q139" s="61"/>
      <c r="R139" s="61"/>
      <c r="S139" s="61">
        <v>210</v>
      </c>
      <c r="T139" s="61">
        <v>2</v>
      </c>
      <c r="U139" s="61">
        <v>3</v>
      </c>
      <c r="V139" s="61">
        <v>107</v>
      </c>
      <c r="W139" s="61">
        <v>6.0000000000000009</v>
      </c>
      <c r="X139" s="61">
        <v>6</v>
      </c>
      <c r="Y139" s="64"/>
      <c r="Z139" s="90">
        <f t="shared" si="2"/>
        <v>6</v>
      </c>
      <c r="AA139" s="90">
        <f>VLOOKUP(Z139,[4]base!$Q$3:$Z$27,HLOOKUP(VLOOKUP($H139,[4]Film!$B$3:$V$29,21,FALSE),[4]base!$R$1:$Z$2,2,FALSE)+1,FALSE)</f>
        <v>11</v>
      </c>
    </row>
    <row r="140" spans="1:27" x14ac:dyDescent="0.3">
      <c r="A140" s="33">
        <v>151</v>
      </c>
      <c r="B140" s="61">
        <v>19970017523</v>
      </c>
      <c r="E140" s="61" t="s">
        <v>322</v>
      </c>
      <c r="F140" s="33" t="s">
        <v>321</v>
      </c>
      <c r="G140" s="130" t="s">
        <v>13</v>
      </c>
      <c r="H140" s="130" t="s">
        <v>3</v>
      </c>
      <c r="I140" s="90">
        <v>20</v>
      </c>
      <c r="J140" s="90">
        <v>1</v>
      </c>
      <c r="K140" s="90">
        <v>4</v>
      </c>
      <c r="L140" s="90">
        <v>3</v>
      </c>
      <c r="M140" s="90">
        <v>5</v>
      </c>
      <c r="N140" s="90">
        <v>12</v>
      </c>
      <c r="O140" s="90">
        <v>4</v>
      </c>
      <c r="S140" s="90">
        <v>210</v>
      </c>
      <c r="T140" s="90">
        <v>5</v>
      </c>
      <c r="U140" s="90">
        <v>4</v>
      </c>
      <c r="V140" s="90">
        <v>107</v>
      </c>
      <c r="W140" s="90">
        <v>8</v>
      </c>
      <c r="X140" s="90">
        <v>7</v>
      </c>
      <c r="Z140" s="90">
        <f t="shared" si="2"/>
        <v>7</v>
      </c>
      <c r="AA140" s="90">
        <f>VLOOKUP(Z140,[4]base!$Q$3:$Z$27,HLOOKUP(VLOOKUP($H140,[4]Film!$B$3:$V$29,21,FALSE),[4]base!$R$1:$Z$2,2,FALSE)+1,FALSE)</f>
        <v>10</v>
      </c>
    </row>
    <row r="141" spans="1:27" x14ac:dyDescent="0.3">
      <c r="A141" s="33">
        <v>3</v>
      </c>
      <c r="B141" s="128">
        <v>20160011400</v>
      </c>
      <c r="C141" s="61"/>
      <c r="D141" s="128"/>
      <c r="E141" s="128" t="s">
        <v>680</v>
      </c>
      <c r="F141" s="129" t="s">
        <v>878</v>
      </c>
      <c r="G141" s="129" t="s">
        <v>683</v>
      </c>
      <c r="H141" s="129" t="s">
        <v>3</v>
      </c>
      <c r="I141" s="61">
        <v>21</v>
      </c>
      <c r="J141" s="61">
        <v>3</v>
      </c>
      <c r="K141" s="61">
        <v>2</v>
      </c>
      <c r="L141" s="61">
        <v>1</v>
      </c>
      <c r="M141" s="61">
        <v>2</v>
      </c>
      <c r="N141" s="61">
        <v>5</v>
      </c>
      <c r="O141" s="61">
        <v>1</v>
      </c>
      <c r="P141" s="61"/>
      <c r="Q141" s="61"/>
      <c r="R141" s="61"/>
      <c r="S141" s="61">
        <v>210</v>
      </c>
      <c r="T141" s="61">
        <v>1</v>
      </c>
      <c r="U141" s="61">
        <v>2</v>
      </c>
      <c r="V141" s="61">
        <v>107</v>
      </c>
      <c r="W141" s="61">
        <v>3.9999999999999991</v>
      </c>
      <c r="X141" s="61">
        <v>8</v>
      </c>
      <c r="Y141" s="64"/>
      <c r="Z141" s="90">
        <f t="shared" si="2"/>
        <v>8</v>
      </c>
      <c r="AA141" s="90">
        <f>VLOOKUP(Z141,[4]base!$Q$3:$Z$27,HLOOKUP(VLOOKUP($H141,[4]Film!$B$3:$V$29,21,FALSE),[4]base!$R$1:$Z$2,2,FALSE)+1,FALSE)</f>
        <v>9</v>
      </c>
    </row>
    <row r="142" spans="1:27" x14ac:dyDescent="0.3">
      <c r="A142" s="33">
        <v>118</v>
      </c>
      <c r="B142" s="61">
        <v>20180004361</v>
      </c>
      <c r="E142" s="61" t="s">
        <v>461</v>
      </c>
      <c r="F142" s="33" t="s">
        <v>460</v>
      </c>
      <c r="G142" s="130" t="s">
        <v>381</v>
      </c>
      <c r="H142" s="130" t="s">
        <v>3</v>
      </c>
      <c r="I142" s="90">
        <v>20</v>
      </c>
      <c r="J142" s="90">
        <v>4</v>
      </c>
      <c r="K142" s="90">
        <v>3</v>
      </c>
      <c r="L142" s="90">
        <v>5</v>
      </c>
      <c r="M142" s="90">
        <v>3</v>
      </c>
      <c r="N142" s="90">
        <v>11</v>
      </c>
      <c r="O142" s="90">
        <v>3</v>
      </c>
      <c r="S142" s="90">
        <v>209</v>
      </c>
      <c r="T142" s="90">
        <v>4</v>
      </c>
      <c r="U142" s="90">
        <v>5</v>
      </c>
      <c r="Z142" s="90" t="str">
        <f t="shared" si="2"/>
        <v>1/2 5</v>
      </c>
      <c r="AA142" s="90">
        <f>VLOOKUP(Z142,[4]base!$Q$3:$Z$27,HLOOKUP(VLOOKUP($H142,[4]Film!$B$3:$V$29,21,FALSE),[4]base!$R$1:$Z$2,2,FALSE)+1,FALSE)</f>
        <v>8</v>
      </c>
    </row>
    <row r="143" spans="1:27" x14ac:dyDescent="0.3">
      <c r="A143" s="33">
        <v>66</v>
      </c>
      <c r="B143" s="128">
        <v>19970053475</v>
      </c>
      <c r="C143" s="61"/>
      <c r="D143" s="128"/>
      <c r="E143" s="128" t="s">
        <v>660</v>
      </c>
      <c r="F143" s="129" t="s">
        <v>659</v>
      </c>
      <c r="G143" s="129" t="s">
        <v>580</v>
      </c>
      <c r="H143" s="129" t="s">
        <v>3</v>
      </c>
      <c r="I143" s="61">
        <v>21</v>
      </c>
      <c r="J143" s="61">
        <v>1</v>
      </c>
      <c r="K143" s="61">
        <v>4</v>
      </c>
      <c r="L143" s="61">
        <v>3</v>
      </c>
      <c r="M143" s="61">
        <v>3</v>
      </c>
      <c r="N143" s="61">
        <v>10</v>
      </c>
      <c r="O143" s="61">
        <v>3</v>
      </c>
      <c r="P143" s="61"/>
      <c r="Q143" s="61"/>
      <c r="R143" s="61"/>
      <c r="S143" s="61">
        <v>210</v>
      </c>
      <c r="T143" s="61">
        <v>4</v>
      </c>
      <c r="U143" s="61">
        <v>5</v>
      </c>
      <c r="V143" s="61"/>
      <c r="W143" s="61"/>
      <c r="X143" s="61"/>
      <c r="Y143" s="64"/>
      <c r="Z143" s="90" t="str">
        <f t="shared" si="2"/>
        <v>1/2 5</v>
      </c>
      <c r="AA143" s="90">
        <f>VLOOKUP(Z143,[4]base!$Q$3:$Z$27,HLOOKUP(VLOOKUP($H143,[4]Film!$B$3:$V$29,21,FALSE),[4]base!$R$1:$Z$2,2,FALSE)+1,FALSE)</f>
        <v>8</v>
      </c>
    </row>
    <row r="144" spans="1:27" x14ac:dyDescent="0.3">
      <c r="A144" s="33">
        <v>95</v>
      </c>
      <c r="B144" s="61">
        <v>19970056976</v>
      </c>
      <c r="E144" s="61" t="s">
        <v>584</v>
      </c>
      <c r="F144" s="33" t="s">
        <v>583</v>
      </c>
      <c r="G144" s="130" t="s">
        <v>580</v>
      </c>
      <c r="H144" s="130" t="s">
        <v>3</v>
      </c>
      <c r="I144" s="90">
        <v>22</v>
      </c>
      <c r="J144" s="90">
        <v>1</v>
      </c>
      <c r="K144" s="61">
        <v>3</v>
      </c>
      <c r="L144" s="61">
        <v>4</v>
      </c>
      <c r="M144" s="61">
        <v>2</v>
      </c>
      <c r="N144" s="61">
        <v>9</v>
      </c>
      <c r="O144" s="61">
        <v>4</v>
      </c>
      <c r="P144" s="61"/>
      <c r="Q144" s="61"/>
      <c r="R144" s="61"/>
      <c r="S144" s="61">
        <v>210</v>
      </c>
      <c r="T144" s="61">
        <v>6</v>
      </c>
      <c r="U144" s="61">
        <v>6</v>
      </c>
      <c r="V144" s="61"/>
      <c r="W144" s="61"/>
      <c r="X144" s="61"/>
      <c r="Y144" s="64"/>
      <c r="Z144" s="90" t="str">
        <f t="shared" si="2"/>
        <v>1/2 6</v>
      </c>
      <c r="AA144" s="90">
        <f>VLOOKUP(Z144,[4]base!$Q$3:$Z$27,HLOOKUP(VLOOKUP($H144,[4]Film!$B$3:$V$29,21,FALSE),[4]base!$R$1:$Z$2,2,FALSE)+1,FALSE)</f>
        <v>7</v>
      </c>
    </row>
    <row r="145" spans="1:27" x14ac:dyDescent="0.3">
      <c r="A145" s="33">
        <v>196</v>
      </c>
      <c r="B145" s="61">
        <v>20020002988</v>
      </c>
      <c r="E145" s="61" t="s">
        <v>78</v>
      </c>
      <c r="F145" s="33" t="s">
        <v>77</v>
      </c>
      <c r="G145" s="130" t="s">
        <v>13</v>
      </c>
      <c r="H145" s="130" t="s">
        <v>3</v>
      </c>
      <c r="I145" s="90">
        <v>22</v>
      </c>
      <c r="J145" s="90">
        <v>2</v>
      </c>
      <c r="K145" s="61">
        <v>2</v>
      </c>
      <c r="L145" s="61">
        <v>2</v>
      </c>
      <c r="M145" s="61">
        <v>4</v>
      </c>
      <c r="N145" s="61">
        <v>8</v>
      </c>
      <c r="O145" s="61">
        <v>3</v>
      </c>
      <c r="P145" s="61"/>
      <c r="Q145" s="61"/>
      <c r="R145" s="61"/>
      <c r="S145" s="61">
        <v>209</v>
      </c>
      <c r="T145" s="61">
        <v>5</v>
      </c>
      <c r="U145" s="61">
        <v>6</v>
      </c>
      <c r="V145" s="61"/>
      <c r="W145" s="61"/>
      <c r="X145" s="61"/>
      <c r="Y145" s="64"/>
      <c r="Z145" s="90" t="str">
        <f t="shared" si="2"/>
        <v>1/2 6</v>
      </c>
      <c r="AA145" s="90">
        <f>VLOOKUP(Z145,[4]base!$Q$3:$Z$27,HLOOKUP(VLOOKUP($H145,[4]Film!$B$3:$V$29,21,FALSE),[4]base!$R$1:$Z$2,2,FALSE)+1,FALSE)</f>
        <v>7</v>
      </c>
    </row>
    <row r="146" spans="1:27" x14ac:dyDescent="0.3">
      <c r="A146" s="33">
        <v>88</v>
      </c>
      <c r="B146" s="61">
        <v>20220107318</v>
      </c>
      <c r="E146" s="61" t="s">
        <v>604</v>
      </c>
      <c r="F146" s="33" t="s">
        <v>603</v>
      </c>
      <c r="G146" s="130" t="s">
        <v>580</v>
      </c>
      <c r="H146" s="130" t="s">
        <v>3</v>
      </c>
      <c r="I146" s="90">
        <v>20</v>
      </c>
      <c r="J146" s="90">
        <v>6</v>
      </c>
      <c r="K146" s="61">
        <v>5</v>
      </c>
      <c r="L146" s="61">
        <v>4</v>
      </c>
      <c r="M146" s="61">
        <v>4</v>
      </c>
      <c r="N146" s="61">
        <v>13</v>
      </c>
      <c r="O146" s="61">
        <v>5</v>
      </c>
      <c r="P146" s="61"/>
      <c r="Q146" s="61"/>
      <c r="R146" s="61"/>
      <c r="S146" s="61"/>
      <c r="T146" s="61"/>
      <c r="U146" s="61"/>
      <c r="V146" s="61"/>
      <c r="W146" s="61"/>
      <c r="X146" s="61"/>
      <c r="Y146" s="64"/>
      <c r="Z146" s="90" t="str">
        <f t="shared" si="2"/>
        <v>M 5</v>
      </c>
      <c r="AA146" s="90">
        <f>VLOOKUP(Z146,[4]base!$Q$3:$Z$27,HLOOKUP(VLOOKUP($H146,[4]Film!$B$3:$V$29,21,FALSE),[4]base!$R$1:$Z$2,2,FALSE)+1,FALSE)</f>
        <v>4</v>
      </c>
    </row>
    <row r="147" spans="1:27" x14ac:dyDescent="0.3">
      <c r="A147" s="33">
        <v>195</v>
      </c>
      <c r="B147" s="128">
        <v>20180002475</v>
      </c>
      <c r="C147" s="61"/>
      <c r="D147" s="128"/>
      <c r="E147" s="128" t="s">
        <v>96</v>
      </c>
      <c r="F147" s="129" t="s">
        <v>95</v>
      </c>
      <c r="G147" s="129" t="s">
        <v>13</v>
      </c>
      <c r="H147" s="129" t="s">
        <v>3</v>
      </c>
      <c r="I147" s="61">
        <v>21</v>
      </c>
      <c r="J147" s="61">
        <v>4</v>
      </c>
      <c r="K147" s="61">
        <v>6</v>
      </c>
      <c r="L147" s="61">
        <v>5</v>
      </c>
      <c r="M147" s="61">
        <v>4</v>
      </c>
      <c r="N147" s="61">
        <v>15</v>
      </c>
      <c r="O147" s="61">
        <v>5</v>
      </c>
      <c r="P147" s="61"/>
      <c r="Q147" s="61"/>
      <c r="R147" s="61"/>
      <c r="S147" s="61"/>
      <c r="T147" s="61"/>
      <c r="U147" s="61"/>
      <c r="V147" s="61"/>
      <c r="W147" s="61"/>
      <c r="X147" s="61"/>
      <c r="Y147" s="64"/>
      <c r="Z147" s="90" t="str">
        <f t="shared" si="2"/>
        <v>M 5</v>
      </c>
      <c r="AA147" s="90">
        <f>VLOOKUP(Z147,[4]base!$Q$3:$Z$27,HLOOKUP(VLOOKUP($H147,[4]Film!$B$3:$V$29,21,FALSE),[4]base!$R$1:$Z$2,2,FALSE)+1,FALSE)</f>
        <v>4</v>
      </c>
    </row>
    <row r="148" spans="1:27" x14ac:dyDescent="0.3">
      <c r="A148" s="33">
        <v>103</v>
      </c>
      <c r="B148" s="61">
        <v>20210060825</v>
      </c>
      <c r="E148" s="61" t="s">
        <v>549</v>
      </c>
      <c r="F148" s="33" t="s">
        <v>548</v>
      </c>
      <c r="G148" s="130" t="s">
        <v>381</v>
      </c>
      <c r="H148" s="130" t="s">
        <v>3</v>
      </c>
      <c r="I148" s="90">
        <v>22</v>
      </c>
      <c r="J148" s="90">
        <v>6</v>
      </c>
      <c r="K148" s="90">
        <v>4</v>
      </c>
      <c r="L148" s="90">
        <v>6</v>
      </c>
      <c r="M148" s="90">
        <v>5</v>
      </c>
      <c r="N148" s="90">
        <v>15</v>
      </c>
      <c r="O148" s="90">
        <v>5</v>
      </c>
      <c r="Z148" s="90" t="str">
        <f t="shared" si="2"/>
        <v>M 5</v>
      </c>
      <c r="AA148" s="90">
        <f>VLOOKUP(Z148,[4]base!$Q$3:$Z$27,HLOOKUP(VLOOKUP($H148,[4]Film!$B$3:$V$29,21,FALSE),[4]base!$R$1:$Z$2,2,FALSE)+1,FALSE)</f>
        <v>4</v>
      </c>
    </row>
    <row r="149" spans="1:27" x14ac:dyDescent="0.3">
      <c r="A149" s="33">
        <v>93</v>
      </c>
      <c r="B149" s="61">
        <v>20150006991</v>
      </c>
      <c r="E149" s="61" t="s">
        <v>592</v>
      </c>
      <c r="F149" s="33" t="s">
        <v>591</v>
      </c>
      <c r="G149" s="130" t="s">
        <v>580</v>
      </c>
      <c r="H149" s="130" t="s">
        <v>3</v>
      </c>
      <c r="I149" s="90">
        <v>20</v>
      </c>
      <c r="J149" s="90">
        <v>3</v>
      </c>
      <c r="K149" s="90">
        <v>6</v>
      </c>
      <c r="L149" s="90">
        <v>6</v>
      </c>
      <c r="M149" s="90">
        <v>6</v>
      </c>
      <c r="N149" s="90">
        <v>18</v>
      </c>
      <c r="O149" s="90">
        <v>6</v>
      </c>
      <c r="Z149" s="90" t="str">
        <f t="shared" si="2"/>
        <v>M 6</v>
      </c>
      <c r="AA149" s="90">
        <f>VLOOKUP(Z149,[4]base!$Q$3:$Z$27,HLOOKUP(VLOOKUP($H149,[4]Film!$B$3:$V$29,21,FALSE),[4]base!$R$1:$Z$2,2,FALSE)+1,FALSE)</f>
        <v>3</v>
      </c>
    </row>
    <row r="150" spans="1:27" x14ac:dyDescent="0.3">
      <c r="A150" s="33">
        <v>129</v>
      </c>
      <c r="B150" s="61">
        <v>20200055061</v>
      </c>
      <c r="E150" s="61" t="s">
        <v>397</v>
      </c>
      <c r="F150" s="33" t="s">
        <v>396</v>
      </c>
      <c r="G150" s="130" t="s">
        <v>381</v>
      </c>
      <c r="H150" s="130" t="s">
        <v>3</v>
      </c>
      <c r="I150" s="90">
        <v>21</v>
      </c>
      <c r="J150" s="90">
        <v>5</v>
      </c>
      <c r="K150" s="90">
        <v>5</v>
      </c>
      <c r="L150" s="90">
        <v>6</v>
      </c>
      <c r="M150" s="90">
        <v>6</v>
      </c>
      <c r="N150" s="90">
        <v>17</v>
      </c>
      <c r="O150" s="90">
        <v>6</v>
      </c>
      <c r="Z150" s="90" t="str">
        <f t="shared" si="2"/>
        <v>M 6</v>
      </c>
      <c r="AA150" s="90">
        <f>VLOOKUP(Z150,[4]base!$Q$3:$Z$27,HLOOKUP(VLOOKUP($H150,[4]Film!$B$3:$V$29,21,FALSE),[4]base!$R$1:$Z$2,2,FALSE)+1,FALSE)</f>
        <v>3</v>
      </c>
    </row>
    <row r="151" spans="1:27" x14ac:dyDescent="0.3">
      <c r="A151" s="33">
        <v>148</v>
      </c>
      <c r="B151" s="128">
        <v>20170000541</v>
      </c>
      <c r="C151" s="61"/>
      <c r="D151" s="128"/>
      <c r="E151" s="128" t="s">
        <v>332</v>
      </c>
      <c r="F151" s="129" t="s">
        <v>331</v>
      </c>
      <c r="G151" s="129" t="s">
        <v>13</v>
      </c>
      <c r="H151" s="129" t="s">
        <v>3</v>
      </c>
      <c r="I151" s="61">
        <v>22</v>
      </c>
      <c r="J151" s="61">
        <v>4</v>
      </c>
      <c r="K151" s="90">
        <v>5</v>
      </c>
      <c r="L151" s="90">
        <v>5</v>
      </c>
      <c r="M151" s="90">
        <v>6</v>
      </c>
      <c r="N151" s="90">
        <v>16</v>
      </c>
      <c r="O151" s="90">
        <v>6</v>
      </c>
      <c r="Z151" s="90" t="str">
        <f t="shared" si="2"/>
        <v>M 6</v>
      </c>
      <c r="AA151" s="90">
        <f>VLOOKUP(Z151,[4]base!$Q$3:$Z$27,HLOOKUP(VLOOKUP($H151,[4]Film!$B$3:$V$29,21,FALSE),[4]base!$R$1:$Z$2,2,FALSE)+1,FALSE)</f>
        <v>3</v>
      </c>
    </row>
    <row r="152" spans="1:27" x14ac:dyDescent="0.3">
      <c r="A152" s="33">
        <v>65</v>
      </c>
      <c r="B152" s="61">
        <v>20220117182</v>
      </c>
      <c r="E152" s="61" t="s">
        <v>667</v>
      </c>
      <c r="F152" s="33" t="s">
        <v>666</v>
      </c>
      <c r="G152" s="130" t="s">
        <v>580</v>
      </c>
      <c r="H152" s="130" t="s">
        <v>3</v>
      </c>
      <c r="I152" s="90">
        <v>20</v>
      </c>
      <c r="J152" s="90">
        <v>7</v>
      </c>
      <c r="K152" s="90" t="s">
        <v>912</v>
      </c>
      <c r="L152" s="90" t="s">
        <v>912</v>
      </c>
      <c r="M152" s="90" t="s">
        <v>913</v>
      </c>
      <c r="N152" s="90">
        <v>23</v>
      </c>
      <c r="O152" s="90">
        <v>7</v>
      </c>
      <c r="Z152" s="90" t="str">
        <f t="shared" si="2"/>
        <v>M 7</v>
      </c>
      <c r="AA152" s="90">
        <f>VLOOKUP(Z152,[4]base!$Q$3:$Z$27,HLOOKUP(VLOOKUP($H152,[4]Film!$B$3:$V$29,21,FALSE),[4]base!$R$1:$Z$2,2,FALSE)+1,FALSE)</f>
        <v>2</v>
      </c>
    </row>
    <row r="153" spans="1:27" s="125" customFormat="1" x14ac:dyDescent="0.3">
      <c r="A153" s="33">
        <v>113</v>
      </c>
      <c r="B153" s="61">
        <v>20160010061</v>
      </c>
      <c r="C153" s="64"/>
      <c r="D153" s="61"/>
      <c r="E153" s="124" t="s">
        <v>482</v>
      </c>
      <c r="F153" s="125" t="s">
        <v>481</v>
      </c>
      <c r="G153" s="126" t="s">
        <v>381</v>
      </c>
      <c r="H153" s="126" t="s">
        <v>2</v>
      </c>
      <c r="I153" s="90">
        <v>24</v>
      </c>
      <c r="J153" s="90">
        <v>1</v>
      </c>
      <c r="K153" s="90">
        <v>2</v>
      </c>
      <c r="L153" s="90">
        <v>1</v>
      </c>
      <c r="M153" s="90">
        <v>1</v>
      </c>
      <c r="N153" s="90">
        <v>4</v>
      </c>
      <c r="O153" s="90">
        <v>1</v>
      </c>
      <c r="P153" s="90"/>
      <c r="Q153" s="90"/>
      <c r="R153" s="90"/>
      <c r="S153" s="90"/>
      <c r="T153" s="90"/>
      <c r="U153" s="90"/>
      <c r="V153" s="90">
        <v>108</v>
      </c>
      <c r="W153" s="90">
        <v>2</v>
      </c>
      <c r="X153" s="90">
        <v>1</v>
      </c>
      <c r="Y153" s="33"/>
      <c r="Z153" s="127">
        <f t="shared" si="2"/>
        <v>1</v>
      </c>
      <c r="AA153" s="127">
        <f>VLOOKUP(Z153,[4]base!$Q$3:$Z$27,HLOOKUP(VLOOKUP($H153,[4]Film!$B$3:$V$29,21,FALSE),[4]base!$R$1:$Z$2,2,FALSE)+1,FALSE)</f>
        <v>18</v>
      </c>
    </row>
    <row r="154" spans="1:27" x14ac:dyDescent="0.3">
      <c r="A154" s="33">
        <v>99</v>
      </c>
      <c r="B154" s="61" t="s">
        <v>574</v>
      </c>
      <c r="E154" s="61" t="s">
        <v>573</v>
      </c>
      <c r="F154" s="33" t="s">
        <v>572</v>
      </c>
      <c r="G154" s="130" t="s">
        <v>381</v>
      </c>
      <c r="H154" s="130" t="s">
        <v>2</v>
      </c>
      <c r="I154" s="90">
        <v>24</v>
      </c>
      <c r="J154" s="90">
        <v>7</v>
      </c>
      <c r="K154" s="90">
        <v>1</v>
      </c>
      <c r="L154" s="90">
        <v>3</v>
      </c>
      <c r="M154" s="90">
        <v>3</v>
      </c>
      <c r="N154" s="90">
        <v>7</v>
      </c>
      <c r="O154" s="90">
        <v>3</v>
      </c>
      <c r="V154" s="90">
        <v>108</v>
      </c>
      <c r="W154" s="90">
        <v>6</v>
      </c>
      <c r="X154" s="90">
        <v>2</v>
      </c>
      <c r="Z154" s="90">
        <f t="shared" si="2"/>
        <v>2</v>
      </c>
      <c r="AA154" s="90">
        <f>VLOOKUP(Z154,[4]base!$Q$3:$Z$27,HLOOKUP(VLOOKUP($H154,[4]Film!$B$3:$V$29,21,FALSE),[4]base!$R$1:$Z$2,2,FALSE)+1,FALSE)</f>
        <v>14</v>
      </c>
    </row>
    <row r="155" spans="1:27" x14ac:dyDescent="0.3">
      <c r="A155" s="33">
        <v>135</v>
      </c>
      <c r="B155" s="128">
        <v>20180002416</v>
      </c>
      <c r="C155" s="61"/>
      <c r="D155" s="128"/>
      <c r="E155" s="128" t="s">
        <v>376</v>
      </c>
      <c r="F155" s="129" t="s">
        <v>375</v>
      </c>
      <c r="G155" s="129" t="s">
        <v>13</v>
      </c>
      <c r="H155" s="129" t="s">
        <v>2</v>
      </c>
      <c r="I155" s="61">
        <v>24</v>
      </c>
      <c r="J155" s="61">
        <v>3</v>
      </c>
      <c r="K155" s="61">
        <v>3</v>
      </c>
      <c r="L155" s="61">
        <v>2</v>
      </c>
      <c r="M155" s="61">
        <v>2</v>
      </c>
      <c r="N155" s="61">
        <v>7</v>
      </c>
      <c r="O155" s="61">
        <v>2</v>
      </c>
      <c r="P155" s="61"/>
      <c r="Q155" s="61"/>
      <c r="R155" s="61"/>
      <c r="S155" s="61"/>
      <c r="T155" s="61"/>
      <c r="U155" s="61"/>
      <c r="V155" s="61">
        <v>108</v>
      </c>
      <c r="W155" s="61">
        <v>4</v>
      </c>
      <c r="X155" s="61">
        <v>3</v>
      </c>
      <c r="Y155" s="64"/>
      <c r="Z155" s="90">
        <f t="shared" si="2"/>
        <v>3</v>
      </c>
      <c r="AA155" s="90">
        <f>VLOOKUP(Z155,[4]base!$Q$3:$Z$27,HLOOKUP(VLOOKUP($H155,[4]Film!$B$3:$V$29,21,FALSE),[4]base!$R$1:$Z$2,2,FALSE)+1,FALSE)</f>
        <v>11</v>
      </c>
    </row>
    <row r="156" spans="1:27" x14ac:dyDescent="0.3">
      <c r="A156" s="33">
        <v>127</v>
      </c>
      <c r="B156" s="128">
        <v>20190014682</v>
      </c>
      <c r="C156" s="61"/>
      <c r="D156" s="128"/>
      <c r="E156" s="128" t="s">
        <v>403</v>
      </c>
      <c r="F156" s="129" t="s">
        <v>402</v>
      </c>
      <c r="G156" s="129" t="s">
        <v>381</v>
      </c>
      <c r="H156" s="129" t="s">
        <v>2</v>
      </c>
      <c r="I156" s="61">
        <v>23</v>
      </c>
      <c r="J156" s="61">
        <v>6</v>
      </c>
      <c r="K156" s="61">
        <v>1</v>
      </c>
      <c r="L156" s="61">
        <v>1</v>
      </c>
      <c r="M156" s="61">
        <v>1</v>
      </c>
      <c r="N156" s="61">
        <v>3</v>
      </c>
      <c r="O156" s="61">
        <v>1</v>
      </c>
      <c r="P156" s="61"/>
      <c r="Q156" s="61"/>
      <c r="R156" s="61"/>
      <c r="S156" s="61"/>
      <c r="T156" s="61"/>
      <c r="U156" s="61"/>
      <c r="V156" s="61">
        <v>108</v>
      </c>
      <c r="W156" s="61">
        <v>1</v>
      </c>
      <c r="X156" s="61">
        <v>4</v>
      </c>
      <c r="Y156" s="64"/>
      <c r="Z156" s="90">
        <f t="shared" si="2"/>
        <v>4</v>
      </c>
      <c r="AA156" s="90">
        <f>VLOOKUP(Z156,[4]base!$Q$3:$Z$27,HLOOKUP(VLOOKUP($H156,[4]Film!$B$3:$V$29,21,FALSE),[4]base!$R$1:$Z$2,2,FALSE)+1,FALSE)</f>
        <v>9</v>
      </c>
    </row>
    <row r="157" spans="1:27" x14ac:dyDescent="0.3">
      <c r="A157" s="33">
        <v>13</v>
      </c>
      <c r="B157" s="61">
        <v>20190011180</v>
      </c>
      <c r="E157" s="61" t="s">
        <v>849</v>
      </c>
      <c r="F157" s="33" t="s">
        <v>848</v>
      </c>
      <c r="G157" s="130" t="s">
        <v>683</v>
      </c>
      <c r="H157" s="130" t="s">
        <v>2</v>
      </c>
      <c r="I157" s="90">
        <v>24</v>
      </c>
      <c r="J157" s="90">
        <v>6</v>
      </c>
      <c r="K157" s="61">
        <v>4</v>
      </c>
      <c r="L157" s="61">
        <v>5</v>
      </c>
      <c r="M157" s="61">
        <v>5</v>
      </c>
      <c r="N157" s="61">
        <v>14</v>
      </c>
      <c r="O157" s="61">
        <v>4</v>
      </c>
      <c r="P157" s="61"/>
      <c r="Q157" s="61"/>
      <c r="R157" s="61"/>
      <c r="S157" s="61"/>
      <c r="T157" s="61"/>
      <c r="U157" s="61"/>
      <c r="V157" s="61">
        <v>108</v>
      </c>
      <c r="W157" s="61">
        <v>8</v>
      </c>
      <c r="X157" s="61">
        <v>5</v>
      </c>
      <c r="Y157" s="64"/>
      <c r="Z157" s="90">
        <f t="shared" si="2"/>
        <v>5</v>
      </c>
      <c r="AA157" s="90">
        <f>VLOOKUP(Z157,[4]base!$Q$3:$Z$27,HLOOKUP(VLOOKUP($H157,[4]Film!$B$3:$V$29,21,FALSE),[4]base!$R$1:$Z$2,2,FALSE)+1,FALSE)</f>
        <v>8</v>
      </c>
    </row>
    <row r="158" spans="1:27" x14ac:dyDescent="0.3">
      <c r="A158" s="33">
        <v>61</v>
      </c>
      <c r="B158" s="128">
        <v>20180015810</v>
      </c>
      <c r="C158" s="61"/>
      <c r="D158" s="128"/>
      <c r="E158" s="128" t="s">
        <v>682</v>
      </c>
      <c r="F158" s="129" t="s">
        <v>681</v>
      </c>
      <c r="G158" s="129" t="s">
        <v>580</v>
      </c>
      <c r="H158" s="129" t="s">
        <v>2</v>
      </c>
      <c r="I158" s="61">
        <v>23</v>
      </c>
      <c r="J158" s="61">
        <v>4</v>
      </c>
      <c r="K158" s="90">
        <v>4</v>
      </c>
      <c r="L158" s="90">
        <v>6</v>
      </c>
      <c r="M158" s="90">
        <v>2</v>
      </c>
      <c r="N158" s="90">
        <v>12</v>
      </c>
      <c r="O158" s="90">
        <v>4</v>
      </c>
      <c r="V158" s="90">
        <v>108</v>
      </c>
      <c r="W158" s="90">
        <v>7</v>
      </c>
      <c r="X158" s="90">
        <v>6</v>
      </c>
      <c r="Z158" s="90">
        <f t="shared" si="2"/>
        <v>6</v>
      </c>
      <c r="AA158" s="90">
        <f>VLOOKUP(Z158,[4]base!$Q$3:$Z$27,HLOOKUP(VLOOKUP($H158,[4]Film!$B$3:$V$29,21,FALSE),[4]base!$R$1:$Z$2,2,FALSE)+1,FALSE)</f>
        <v>7</v>
      </c>
    </row>
    <row r="159" spans="1:27" x14ac:dyDescent="0.3">
      <c r="A159" s="33">
        <v>205</v>
      </c>
      <c r="B159" s="128">
        <v>20170003348</v>
      </c>
      <c r="C159" s="61"/>
      <c r="D159" s="128"/>
      <c r="E159" s="128" t="s">
        <v>28</v>
      </c>
      <c r="F159" s="129" t="s">
        <v>27</v>
      </c>
      <c r="G159" s="129" t="s">
        <v>13</v>
      </c>
      <c r="H159" s="129" t="s">
        <v>2</v>
      </c>
      <c r="I159" s="61">
        <v>23</v>
      </c>
      <c r="J159" s="61">
        <v>3</v>
      </c>
      <c r="K159" s="90">
        <v>3</v>
      </c>
      <c r="L159" s="90">
        <v>2</v>
      </c>
      <c r="M159" s="90">
        <v>4</v>
      </c>
      <c r="N159" s="90">
        <v>9</v>
      </c>
      <c r="O159" s="90">
        <v>2</v>
      </c>
      <c r="V159" s="90">
        <v>108</v>
      </c>
      <c r="W159" s="90">
        <v>3</v>
      </c>
      <c r="X159" s="90">
        <v>7</v>
      </c>
      <c r="Z159" s="90">
        <f t="shared" si="2"/>
        <v>7</v>
      </c>
      <c r="AA159" s="90">
        <f>VLOOKUP(Z159,[4]base!$Q$3:$Z$27,HLOOKUP(VLOOKUP($H159,[4]Film!$B$3:$V$29,21,FALSE),[4]base!$R$1:$Z$2,2,FALSE)+1,FALSE)</f>
        <v>6</v>
      </c>
    </row>
    <row r="160" spans="1:27" x14ac:dyDescent="0.3">
      <c r="A160" s="33">
        <v>27</v>
      </c>
      <c r="B160" s="61">
        <v>20190002241</v>
      </c>
      <c r="E160" s="61" t="s">
        <v>792</v>
      </c>
      <c r="F160" s="33" t="s">
        <v>791</v>
      </c>
      <c r="G160" s="130" t="s">
        <v>683</v>
      </c>
      <c r="H160" s="130" t="s">
        <v>2</v>
      </c>
      <c r="I160" s="90">
        <v>23</v>
      </c>
      <c r="J160" s="90">
        <v>5</v>
      </c>
      <c r="K160" s="61">
        <v>2</v>
      </c>
      <c r="L160" s="61">
        <v>3</v>
      </c>
      <c r="M160" s="61">
        <v>5</v>
      </c>
      <c r="N160" s="61">
        <v>10</v>
      </c>
      <c r="O160" s="61">
        <v>3</v>
      </c>
      <c r="P160" s="61"/>
      <c r="Q160" s="61"/>
      <c r="R160" s="61"/>
      <c r="S160" s="61"/>
      <c r="T160" s="61"/>
      <c r="U160" s="61"/>
      <c r="V160" s="61">
        <v>108</v>
      </c>
      <c r="W160" s="61">
        <v>5</v>
      </c>
      <c r="X160" s="61">
        <v>8</v>
      </c>
      <c r="Y160" s="64"/>
      <c r="Z160" s="90">
        <f t="shared" si="2"/>
        <v>8</v>
      </c>
      <c r="AA160" s="90">
        <f>VLOOKUP(Z160,[4]base!$Q$3:$Z$27,HLOOKUP(VLOOKUP($H160,[4]Film!$B$3:$V$29,21,FALSE),[4]base!$R$1:$Z$2,2,FALSE)+1,FALSE)</f>
        <v>5</v>
      </c>
    </row>
    <row r="161" spans="1:27" x14ac:dyDescent="0.3">
      <c r="A161" s="33">
        <v>172</v>
      </c>
      <c r="B161" s="61">
        <v>20160007481</v>
      </c>
      <c r="E161" s="61" t="s">
        <v>225</v>
      </c>
      <c r="F161" s="33" t="s">
        <v>224</v>
      </c>
      <c r="G161" s="130" t="s">
        <v>13</v>
      </c>
      <c r="H161" s="130" t="s">
        <v>2</v>
      </c>
      <c r="I161" s="90">
        <v>23</v>
      </c>
      <c r="J161" s="90">
        <v>1</v>
      </c>
      <c r="K161" s="90">
        <v>5</v>
      </c>
      <c r="L161" s="90">
        <v>4</v>
      </c>
      <c r="M161" s="90">
        <v>3</v>
      </c>
      <c r="N161" s="90">
        <v>12</v>
      </c>
      <c r="O161" s="90">
        <v>5</v>
      </c>
      <c r="Z161" s="90" t="str">
        <f t="shared" si="2"/>
        <v>M 5</v>
      </c>
      <c r="AA161" s="90">
        <f>VLOOKUP(Z161,[4]base!$Q$3:$Z$27,HLOOKUP(VLOOKUP($H161,[4]Film!$B$3:$V$29,21,FALSE),[4]base!$R$1:$Z$2,2,FALSE)+1,FALSE)</f>
        <v>4</v>
      </c>
    </row>
    <row r="162" spans="1:27" x14ac:dyDescent="0.3">
      <c r="A162" s="33">
        <v>48</v>
      </c>
      <c r="B162" s="61">
        <v>20160017352</v>
      </c>
      <c r="E162" s="61" t="s">
        <v>721</v>
      </c>
      <c r="F162" s="33" t="s">
        <v>720</v>
      </c>
      <c r="G162" s="130" t="s">
        <v>683</v>
      </c>
      <c r="H162" s="130" t="s">
        <v>2</v>
      </c>
      <c r="I162" s="90">
        <v>24</v>
      </c>
      <c r="J162" s="90">
        <v>2</v>
      </c>
      <c r="K162" s="61">
        <v>7</v>
      </c>
      <c r="L162" s="61">
        <v>4</v>
      </c>
      <c r="M162" s="61">
        <v>4</v>
      </c>
      <c r="N162" s="61">
        <v>15</v>
      </c>
      <c r="O162" s="61">
        <v>5</v>
      </c>
      <c r="P162" s="61"/>
      <c r="Q162" s="61"/>
      <c r="R162" s="61"/>
      <c r="S162" s="61"/>
      <c r="T162" s="61"/>
      <c r="U162" s="61"/>
      <c r="V162" s="61"/>
      <c r="W162" s="61"/>
      <c r="X162" s="61"/>
      <c r="Y162" s="64"/>
      <c r="Z162" s="90" t="str">
        <f t="shared" si="2"/>
        <v>M 5</v>
      </c>
      <c r="AA162" s="90">
        <f>VLOOKUP(Z162,[4]base!$Q$3:$Z$27,HLOOKUP(VLOOKUP($H162,[4]Film!$B$3:$V$29,21,FALSE),[4]base!$R$1:$Z$2,2,FALSE)+1,FALSE)</f>
        <v>4</v>
      </c>
    </row>
    <row r="163" spans="1:27" x14ac:dyDescent="0.3">
      <c r="A163" s="33">
        <v>156</v>
      </c>
      <c r="B163" s="128">
        <v>20170003334</v>
      </c>
      <c r="C163" s="61"/>
      <c r="E163" s="61" t="s">
        <v>304</v>
      </c>
      <c r="F163" s="129" t="s">
        <v>303</v>
      </c>
      <c r="G163" s="129" t="s">
        <v>13</v>
      </c>
      <c r="H163" s="129" t="s">
        <v>2</v>
      </c>
      <c r="I163" s="61">
        <v>23</v>
      </c>
      <c r="J163" s="61">
        <v>2</v>
      </c>
      <c r="K163" s="61">
        <v>6</v>
      </c>
      <c r="L163" s="61">
        <v>5</v>
      </c>
      <c r="M163" s="61">
        <v>7</v>
      </c>
      <c r="N163" s="61">
        <v>18</v>
      </c>
      <c r="O163" s="61">
        <v>6</v>
      </c>
      <c r="P163" s="61"/>
      <c r="Q163" s="61"/>
      <c r="R163" s="61"/>
      <c r="S163" s="61"/>
      <c r="T163" s="61"/>
      <c r="U163" s="61"/>
      <c r="V163" s="61"/>
      <c r="W163" s="61"/>
      <c r="X163" s="61"/>
      <c r="Y163" s="64"/>
      <c r="Z163" s="90" t="str">
        <f t="shared" si="2"/>
        <v>M 6</v>
      </c>
      <c r="AA163" s="90">
        <f>VLOOKUP(Z163,[4]base!$Q$3:$Z$27,HLOOKUP(VLOOKUP($H163,[4]Film!$B$3:$V$29,21,FALSE),[4]base!$R$1:$Z$2,2,FALSE)+1,FALSE)</f>
        <v>3</v>
      </c>
    </row>
    <row r="164" spans="1:27" x14ac:dyDescent="0.3">
      <c r="A164" s="33">
        <v>101</v>
      </c>
      <c r="B164" s="61">
        <v>20190008607</v>
      </c>
      <c r="E164" s="61" t="s">
        <v>562</v>
      </c>
      <c r="F164" s="33" t="s">
        <v>561</v>
      </c>
      <c r="G164" s="130" t="s">
        <v>381</v>
      </c>
      <c r="H164" s="130" t="s">
        <v>2</v>
      </c>
      <c r="I164" s="90">
        <v>24</v>
      </c>
      <c r="J164" s="90">
        <v>5</v>
      </c>
      <c r="K164" s="90">
        <v>5</v>
      </c>
      <c r="L164" s="90">
        <v>6</v>
      </c>
      <c r="M164" s="90">
        <v>7</v>
      </c>
      <c r="N164" s="90">
        <v>18</v>
      </c>
      <c r="O164" s="90">
        <v>6</v>
      </c>
      <c r="Z164" s="90" t="str">
        <f t="shared" si="2"/>
        <v>M 6</v>
      </c>
      <c r="AA164" s="90">
        <f>VLOOKUP(Z164,[4]base!$Q$3:$Z$27,HLOOKUP(VLOOKUP($H164,[4]Film!$B$3:$V$29,21,FALSE),[4]base!$R$1:$Z$2,2,FALSE)+1,FALSE)</f>
        <v>3</v>
      </c>
    </row>
    <row r="165" spans="1:27" x14ac:dyDescent="0.3">
      <c r="A165" s="33">
        <v>199</v>
      </c>
      <c r="B165" s="61">
        <v>20200032586</v>
      </c>
      <c r="E165" s="61" t="s">
        <v>64</v>
      </c>
      <c r="F165" s="33" t="s">
        <v>63</v>
      </c>
      <c r="G165" s="130" t="s">
        <v>13</v>
      </c>
      <c r="H165" s="130" t="s">
        <v>2</v>
      </c>
      <c r="I165" s="90">
        <v>23</v>
      </c>
      <c r="J165" s="90">
        <v>7</v>
      </c>
      <c r="K165" s="61">
        <v>7</v>
      </c>
      <c r="L165" s="61">
        <v>7</v>
      </c>
      <c r="M165" s="61">
        <v>6</v>
      </c>
      <c r="N165" s="61">
        <v>20</v>
      </c>
      <c r="O165" s="61">
        <v>7</v>
      </c>
      <c r="P165" s="61"/>
      <c r="Q165" s="61"/>
      <c r="R165" s="61"/>
      <c r="S165" s="61"/>
      <c r="T165" s="61"/>
      <c r="U165" s="61"/>
      <c r="V165" s="61"/>
      <c r="W165" s="61"/>
      <c r="X165" s="61"/>
      <c r="Y165" s="64"/>
      <c r="Z165" s="90" t="str">
        <f t="shared" si="2"/>
        <v>M 7</v>
      </c>
      <c r="AA165" s="90">
        <f>VLOOKUP(Z165,[4]base!$Q$3:$Z$27,HLOOKUP(VLOOKUP($H165,[4]Film!$B$3:$V$29,21,FALSE),[4]base!$R$1:$Z$2,2,FALSE)+1,FALSE)</f>
        <v>2</v>
      </c>
    </row>
    <row r="166" spans="1:27" x14ac:dyDescent="0.3">
      <c r="A166" s="33">
        <v>112</v>
      </c>
      <c r="B166" s="128">
        <v>20180004357</v>
      </c>
      <c r="C166" s="61"/>
      <c r="D166" s="128"/>
      <c r="E166" s="128" t="s">
        <v>484</v>
      </c>
      <c r="F166" s="129" t="s">
        <v>483</v>
      </c>
      <c r="G166" s="129" t="s">
        <v>381</v>
      </c>
      <c r="H166" s="129" t="s">
        <v>2</v>
      </c>
      <c r="I166" s="61">
        <v>24</v>
      </c>
      <c r="J166" s="61">
        <v>4</v>
      </c>
      <c r="K166" s="90">
        <v>6</v>
      </c>
      <c r="L166" s="90">
        <v>7</v>
      </c>
      <c r="M166" s="90">
        <v>6</v>
      </c>
      <c r="N166" s="90">
        <v>19</v>
      </c>
      <c r="O166" s="90">
        <v>7</v>
      </c>
      <c r="Z166" s="90" t="str">
        <f t="shared" si="2"/>
        <v>M 7</v>
      </c>
      <c r="AA166" s="90">
        <f>VLOOKUP(Z166,[4]base!$Q$3:$Z$27,HLOOKUP(VLOOKUP($H166,[4]Film!$B$3:$V$29,21,FALSE),[4]base!$R$1:$Z$2,2,FALSE)+1,FALSE)</f>
        <v>2</v>
      </c>
    </row>
    <row r="167" spans="1:27" s="125" customFormat="1" x14ac:dyDescent="0.3">
      <c r="A167" s="33">
        <v>2</v>
      </c>
      <c r="B167" s="61">
        <v>20160010312</v>
      </c>
      <c r="C167" s="64"/>
      <c r="D167" s="61"/>
      <c r="E167" s="124" t="s">
        <v>334</v>
      </c>
      <c r="F167" s="125" t="s">
        <v>879</v>
      </c>
      <c r="G167" s="126" t="s">
        <v>683</v>
      </c>
      <c r="H167" s="126" t="s">
        <v>1</v>
      </c>
      <c r="I167" s="90">
        <v>25</v>
      </c>
      <c r="J167" s="90">
        <v>2</v>
      </c>
      <c r="K167" s="90">
        <v>1</v>
      </c>
      <c r="L167" s="90">
        <v>1</v>
      </c>
      <c r="M167" s="90">
        <v>1</v>
      </c>
      <c r="N167" s="90">
        <v>3</v>
      </c>
      <c r="O167" s="90">
        <v>1</v>
      </c>
      <c r="P167" s="90"/>
      <c r="Q167" s="90"/>
      <c r="R167" s="90"/>
      <c r="S167" s="90"/>
      <c r="T167" s="90"/>
      <c r="U167" s="90"/>
      <c r="V167" s="90">
        <v>109</v>
      </c>
      <c r="W167" s="90">
        <v>1</v>
      </c>
      <c r="X167" s="90">
        <v>1</v>
      </c>
      <c r="Y167" s="33"/>
      <c r="Z167" s="127">
        <f t="shared" si="2"/>
        <v>1</v>
      </c>
      <c r="AA167" s="127">
        <f>VLOOKUP(Z167,[4]base!$Q$3:$Z$27,HLOOKUP(VLOOKUP($H167,[4]Film!$B$3:$V$29,21,FALSE),[4]base!$R$1:$Z$2,2,FALSE)+1,FALSE)</f>
        <v>18</v>
      </c>
    </row>
    <row r="168" spans="1:27" x14ac:dyDescent="0.3">
      <c r="A168" s="33">
        <v>34</v>
      </c>
      <c r="B168" s="61">
        <v>20190003811</v>
      </c>
      <c r="E168" s="61" t="s">
        <v>756</v>
      </c>
      <c r="F168" s="33" t="s">
        <v>755</v>
      </c>
      <c r="G168" s="130" t="s">
        <v>683</v>
      </c>
      <c r="H168" s="130" t="s">
        <v>1</v>
      </c>
      <c r="I168" s="90">
        <v>25</v>
      </c>
      <c r="J168" s="90">
        <v>6</v>
      </c>
      <c r="K168" s="90">
        <v>2</v>
      </c>
      <c r="L168" s="90">
        <v>2</v>
      </c>
      <c r="M168" s="90">
        <v>2</v>
      </c>
      <c r="N168" s="90">
        <v>6</v>
      </c>
      <c r="O168" s="90">
        <v>2</v>
      </c>
      <c r="V168" s="90">
        <v>109</v>
      </c>
      <c r="W168" s="90">
        <v>3</v>
      </c>
      <c r="X168" s="90">
        <v>2</v>
      </c>
      <c r="Z168" s="90">
        <f t="shared" si="2"/>
        <v>2</v>
      </c>
      <c r="AA168" s="90">
        <f>VLOOKUP(Z168,[4]base!$Q$3:$Z$27,HLOOKUP(VLOOKUP($H168,[4]Film!$B$3:$V$29,21,FALSE),[4]base!$R$1:$Z$2,2,FALSE)+1,FALSE)</f>
        <v>14</v>
      </c>
    </row>
    <row r="169" spans="1:27" x14ac:dyDescent="0.3">
      <c r="A169" s="33">
        <v>114</v>
      </c>
      <c r="B169" s="128">
        <v>20170027369</v>
      </c>
      <c r="C169" s="61"/>
      <c r="D169" s="128"/>
      <c r="E169" s="128" t="s">
        <v>480</v>
      </c>
      <c r="F169" s="129" t="s">
        <v>479</v>
      </c>
      <c r="G169" s="129" t="s">
        <v>381</v>
      </c>
      <c r="H169" s="129" t="s">
        <v>1</v>
      </c>
      <c r="I169" s="61">
        <v>26</v>
      </c>
      <c r="J169" s="61">
        <v>3</v>
      </c>
      <c r="K169" s="90">
        <v>1</v>
      </c>
      <c r="L169" s="90">
        <v>2</v>
      </c>
      <c r="M169" s="90">
        <v>1</v>
      </c>
      <c r="N169" s="90">
        <v>4</v>
      </c>
      <c r="O169" s="90">
        <v>1</v>
      </c>
      <c r="V169" s="90">
        <v>109</v>
      </c>
      <c r="W169" s="90">
        <v>2</v>
      </c>
      <c r="X169" s="90">
        <v>3</v>
      </c>
      <c r="Z169" s="90">
        <f t="shared" si="2"/>
        <v>3</v>
      </c>
      <c r="AA169" s="90">
        <f>VLOOKUP(Z169,[4]base!$Q$3:$Z$27,HLOOKUP(VLOOKUP($H169,[4]Film!$B$3:$V$29,21,FALSE),[4]base!$R$1:$Z$2,2,FALSE)+1,FALSE)</f>
        <v>11</v>
      </c>
    </row>
    <row r="170" spans="1:27" x14ac:dyDescent="0.3">
      <c r="A170" s="33">
        <v>124</v>
      </c>
      <c r="B170" s="61">
        <v>20150010885</v>
      </c>
      <c r="E170" s="61" t="s">
        <v>417</v>
      </c>
      <c r="F170" s="33" t="s">
        <v>416</v>
      </c>
      <c r="G170" s="130" t="s">
        <v>381</v>
      </c>
      <c r="H170" s="130" t="s">
        <v>1</v>
      </c>
      <c r="I170" s="90">
        <v>26</v>
      </c>
      <c r="J170" s="90">
        <v>1</v>
      </c>
      <c r="K170" s="61">
        <v>2</v>
      </c>
      <c r="L170" s="61">
        <v>1</v>
      </c>
      <c r="M170" s="61">
        <v>2</v>
      </c>
      <c r="N170" s="61">
        <v>5</v>
      </c>
      <c r="O170" s="61">
        <v>2</v>
      </c>
      <c r="P170" s="61"/>
      <c r="Q170" s="61"/>
      <c r="R170" s="61"/>
      <c r="S170" s="61"/>
      <c r="T170" s="61"/>
      <c r="U170" s="61"/>
      <c r="V170" s="61">
        <v>109</v>
      </c>
      <c r="W170" s="61">
        <v>4</v>
      </c>
      <c r="X170" s="61">
        <v>4</v>
      </c>
      <c r="Y170" s="64"/>
      <c r="Z170" s="90">
        <f t="shared" si="2"/>
        <v>4</v>
      </c>
      <c r="AA170" s="90">
        <f>VLOOKUP(Z170,[4]base!$Q$3:$Z$27,HLOOKUP(VLOOKUP($H170,[4]Film!$B$3:$V$29,21,FALSE),[4]base!$R$1:$Z$2,2,FALSE)+1,FALSE)</f>
        <v>9</v>
      </c>
    </row>
    <row r="171" spans="1:27" x14ac:dyDescent="0.3">
      <c r="A171" s="33">
        <v>119</v>
      </c>
      <c r="B171" s="128">
        <v>20200055586</v>
      </c>
      <c r="C171" s="61"/>
      <c r="D171" s="128"/>
      <c r="E171" s="128" t="s">
        <v>459</v>
      </c>
      <c r="F171" s="129" t="s">
        <v>458</v>
      </c>
      <c r="G171" s="129" t="s">
        <v>381</v>
      </c>
      <c r="H171" s="129" t="s">
        <v>1</v>
      </c>
      <c r="I171" s="61">
        <v>26</v>
      </c>
      <c r="J171" s="61">
        <v>7</v>
      </c>
      <c r="K171" s="90">
        <v>3</v>
      </c>
      <c r="L171" s="90">
        <v>4</v>
      </c>
      <c r="M171" s="90">
        <v>4</v>
      </c>
      <c r="N171" s="90">
        <v>11</v>
      </c>
      <c r="O171" s="90">
        <v>4</v>
      </c>
      <c r="V171" s="90">
        <v>109</v>
      </c>
      <c r="W171" s="90">
        <v>8</v>
      </c>
      <c r="X171" s="90">
        <v>5</v>
      </c>
      <c r="Z171" s="90">
        <f t="shared" si="2"/>
        <v>5</v>
      </c>
      <c r="AA171" s="90">
        <f>VLOOKUP(Z171,[4]base!$Q$3:$Z$27,HLOOKUP(VLOOKUP($H171,[4]Film!$B$3:$V$29,21,FALSE),[4]base!$R$1:$Z$2,2,FALSE)+1,FALSE)</f>
        <v>8</v>
      </c>
    </row>
    <row r="172" spans="1:27" x14ac:dyDescent="0.3">
      <c r="A172" s="33">
        <v>6</v>
      </c>
      <c r="B172" s="128">
        <v>20150012559</v>
      </c>
      <c r="C172" s="61"/>
      <c r="D172" s="128"/>
      <c r="E172" s="128" t="s">
        <v>338</v>
      </c>
      <c r="F172" s="129" t="s">
        <v>874</v>
      </c>
      <c r="G172" s="129" t="s">
        <v>683</v>
      </c>
      <c r="H172" s="129" t="s">
        <v>1</v>
      </c>
      <c r="I172" s="61">
        <v>26</v>
      </c>
      <c r="J172" s="61">
        <v>2</v>
      </c>
      <c r="K172" s="90">
        <v>4</v>
      </c>
      <c r="L172" s="90">
        <v>3</v>
      </c>
      <c r="M172" s="90">
        <v>3</v>
      </c>
      <c r="N172" s="90">
        <v>10</v>
      </c>
      <c r="O172" s="90">
        <v>3</v>
      </c>
      <c r="V172" s="90">
        <v>109</v>
      </c>
      <c r="W172" s="90">
        <v>6</v>
      </c>
      <c r="X172" s="90">
        <v>6</v>
      </c>
      <c r="Z172" s="90">
        <f t="shared" si="2"/>
        <v>6</v>
      </c>
      <c r="AA172" s="90">
        <f>VLOOKUP(Z172,[4]base!$Q$3:$Z$27,HLOOKUP(VLOOKUP($H172,[4]Film!$B$3:$V$29,21,FALSE),[4]base!$R$1:$Z$2,2,FALSE)+1,FALSE)</f>
        <v>7</v>
      </c>
    </row>
    <row r="173" spans="1:27" x14ac:dyDescent="0.3">
      <c r="A173" s="33">
        <v>188</v>
      </c>
      <c r="B173" s="61">
        <v>20200029552</v>
      </c>
      <c r="E173" s="61">
        <v>833</v>
      </c>
      <c r="F173" s="33" t="s">
        <v>128</v>
      </c>
      <c r="G173" s="130" t="s">
        <v>13</v>
      </c>
      <c r="H173" s="130" t="s">
        <v>1</v>
      </c>
      <c r="I173" s="90">
        <v>25</v>
      </c>
      <c r="J173" s="90">
        <v>7</v>
      </c>
      <c r="K173" s="61">
        <v>4</v>
      </c>
      <c r="L173" s="61">
        <v>5</v>
      </c>
      <c r="M173" s="61">
        <v>3</v>
      </c>
      <c r="N173" s="61">
        <v>12</v>
      </c>
      <c r="O173" s="61">
        <v>4</v>
      </c>
      <c r="P173" s="61"/>
      <c r="Q173" s="61"/>
      <c r="R173" s="61"/>
      <c r="S173" s="61"/>
      <c r="T173" s="61"/>
      <c r="U173" s="61"/>
      <c r="V173" s="61">
        <v>109</v>
      </c>
      <c r="W173" s="61">
        <v>7</v>
      </c>
      <c r="X173" s="61">
        <v>7</v>
      </c>
      <c r="Y173" s="64"/>
      <c r="Z173" s="90">
        <f t="shared" si="2"/>
        <v>7</v>
      </c>
      <c r="AA173" s="90">
        <f>VLOOKUP(Z173,[4]base!$Q$3:$Z$27,HLOOKUP(VLOOKUP($H173,[4]Film!$B$3:$V$29,21,FALSE),[4]base!$R$1:$Z$2,2,FALSE)+1,FALSE)</f>
        <v>6</v>
      </c>
    </row>
    <row r="174" spans="1:27" x14ac:dyDescent="0.3">
      <c r="A174" s="33">
        <v>30</v>
      </c>
      <c r="B174" s="128">
        <v>20180003533</v>
      </c>
      <c r="C174" s="61"/>
      <c r="D174" s="128"/>
      <c r="E174" s="128" t="s">
        <v>623</v>
      </c>
      <c r="F174" s="129" t="s">
        <v>766</v>
      </c>
      <c r="G174" s="129" t="s">
        <v>683</v>
      </c>
      <c r="H174" s="129" t="s">
        <v>1</v>
      </c>
      <c r="I174" s="61">
        <v>25</v>
      </c>
      <c r="J174" s="61">
        <v>4</v>
      </c>
      <c r="K174" s="90">
        <v>3</v>
      </c>
      <c r="L174" s="90">
        <v>3</v>
      </c>
      <c r="M174" s="90">
        <v>5</v>
      </c>
      <c r="N174" s="90">
        <v>11</v>
      </c>
      <c r="O174" s="90">
        <v>3</v>
      </c>
      <c r="V174" s="90">
        <v>109</v>
      </c>
      <c r="W174" s="90">
        <v>5</v>
      </c>
      <c r="X174" s="90">
        <v>8</v>
      </c>
      <c r="Z174" s="90">
        <f t="shared" si="2"/>
        <v>8</v>
      </c>
      <c r="AA174" s="90">
        <f>VLOOKUP(Z174,[4]base!$Q$3:$Z$27,HLOOKUP(VLOOKUP($H174,[4]Film!$B$3:$V$29,21,FALSE),[4]base!$R$1:$Z$2,2,FALSE)+1,FALSE)</f>
        <v>5</v>
      </c>
    </row>
    <row r="175" spans="1:27" x14ac:dyDescent="0.3">
      <c r="A175" s="33">
        <v>143</v>
      </c>
      <c r="B175" s="61">
        <v>20110011584</v>
      </c>
      <c r="E175" s="61" t="s">
        <v>352</v>
      </c>
      <c r="F175" s="33" t="s">
        <v>351</v>
      </c>
      <c r="G175" s="130" t="s">
        <v>13</v>
      </c>
      <c r="H175" s="130" t="s">
        <v>1</v>
      </c>
      <c r="I175" s="90">
        <v>25</v>
      </c>
      <c r="J175" s="90">
        <v>1</v>
      </c>
      <c r="K175" s="90">
        <v>5</v>
      </c>
      <c r="L175" s="90">
        <v>4</v>
      </c>
      <c r="M175" s="90">
        <v>4</v>
      </c>
      <c r="N175" s="90">
        <v>13</v>
      </c>
      <c r="O175" s="90">
        <v>5</v>
      </c>
      <c r="Z175" s="90" t="str">
        <f t="shared" si="2"/>
        <v>M 5</v>
      </c>
      <c r="AA175" s="90">
        <f>VLOOKUP(Z175,[4]base!$Q$3:$Z$27,HLOOKUP(VLOOKUP($H175,[4]Film!$B$3:$V$29,21,FALSE),[4]base!$R$1:$Z$2,2,FALSE)+1,FALSE)</f>
        <v>4</v>
      </c>
    </row>
    <row r="176" spans="1:27" x14ac:dyDescent="0.3">
      <c r="A176" s="33">
        <v>160</v>
      </c>
      <c r="B176" s="61">
        <v>20190001943</v>
      </c>
      <c r="E176" s="61" t="s">
        <v>248</v>
      </c>
      <c r="F176" s="33" t="s">
        <v>265</v>
      </c>
      <c r="G176" s="130" t="s">
        <v>13</v>
      </c>
      <c r="H176" s="130" t="s">
        <v>1</v>
      </c>
      <c r="I176" s="90">
        <v>26</v>
      </c>
      <c r="J176" s="90">
        <v>6</v>
      </c>
      <c r="K176" s="90">
        <v>5</v>
      </c>
      <c r="L176" s="90">
        <v>5</v>
      </c>
      <c r="M176" s="90">
        <v>6</v>
      </c>
      <c r="N176" s="90">
        <v>16</v>
      </c>
      <c r="O176" s="90">
        <v>5</v>
      </c>
      <c r="Z176" s="90" t="str">
        <f t="shared" si="2"/>
        <v>M 5</v>
      </c>
      <c r="AA176" s="90">
        <f>VLOOKUP(Z176,[4]base!$Q$3:$Z$27,HLOOKUP(VLOOKUP($H176,[4]Film!$B$3:$V$29,21,FALSE),[4]base!$R$1:$Z$2,2,FALSE)+1,FALSE)</f>
        <v>4</v>
      </c>
    </row>
    <row r="177" spans="1:27" x14ac:dyDescent="0.3">
      <c r="A177" s="33">
        <v>47</v>
      </c>
      <c r="B177" s="128">
        <v>20160017351</v>
      </c>
      <c r="C177" s="61"/>
      <c r="D177" s="128"/>
      <c r="E177" s="128" t="s">
        <v>723</v>
      </c>
      <c r="F177" s="129" t="s">
        <v>722</v>
      </c>
      <c r="G177" s="129" t="s">
        <v>683</v>
      </c>
      <c r="H177" s="129" t="s">
        <v>1</v>
      </c>
      <c r="I177" s="61">
        <v>25</v>
      </c>
      <c r="J177" s="61">
        <v>3</v>
      </c>
      <c r="K177" s="61">
        <v>7</v>
      </c>
      <c r="L177" s="61">
        <v>6</v>
      </c>
      <c r="M177" s="61">
        <v>6</v>
      </c>
      <c r="N177" s="61">
        <v>19</v>
      </c>
      <c r="O177" s="61">
        <v>6</v>
      </c>
      <c r="P177" s="61"/>
      <c r="Q177" s="61"/>
      <c r="R177" s="61"/>
      <c r="S177" s="61"/>
      <c r="T177" s="61"/>
      <c r="U177" s="61"/>
      <c r="V177" s="61"/>
      <c r="W177" s="61"/>
      <c r="X177" s="61"/>
      <c r="Y177" s="64"/>
      <c r="Z177" s="90" t="str">
        <f t="shared" si="2"/>
        <v>M 6</v>
      </c>
      <c r="AA177" s="90">
        <f>VLOOKUP(Z177,[4]base!$Q$3:$Z$27,HLOOKUP(VLOOKUP($H177,[4]Film!$B$3:$V$29,21,FALSE),[4]base!$R$1:$Z$2,2,FALSE)+1,FALSE)</f>
        <v>3</v>
      </c>
    </row>
    <row r="178" spans="1:27" x14ac:dyDescent="0.3">
      <c r="A178" s="33">
        <v>55</v>
      </c>
      <c r="B178" s="128">
        <v>20180003496</v>
      </c>
      <c r="C178" s="61"/>
      <c r="D178" s="128"/>
      <c r="E178" s="128" t="s">
        <v>704</v>
      </c>
      <c r="F178" s="129" t="s">
        <v>703</v>
      </c>
      <c r="G178" s="129" t="s">
        <v>683</v>
      </c>
      <c r="H178" s="129" t="s">
        <v>1</v>
      </c>
      <c r="I178" s="61">
        <v>26</v>
      </c>
      <c r="J178" s="61">
        <v>4</v>
      </c>
      <c r="K178" s="90" t="s">
        <v>913</v>
      </c>
      <c r="L178" s="90">
        <v>6</v>
      </c>
      <c r="M178" s="90">
        <v>5</v>
      </c>
      <c r="N178" s="90">
        <v>20</v>
      </c>
      <c r="O178" s="90">
        <v>6</v>
      </c>
      <c r="Z178" s="90" t="str">
        <f t="shared" si="2"/>
        <v>M 6</v>
      </c>
      <c r="AA178" s="90">
        <f>VLOOKUP(Z178,[4]base!$Q$3:$Z$27,HLOOKUP(VLOOKUP($H178,[4]Film!$B$3:$V$29,21,FALSE),[4]base!$R$1:$Z$2,2,FALSE)+1,FALSE)</f>
        <v>3</v>
      </c>
    </row>
    <row r="179" spans="1:27" x14ac:dyDescent="0.3">
      <c r="A179" s="33">
        <v>26</v>
      </c>
      <c r="B179" s="61">
        <v>20180003544</v>
      </c>
      <c r="E179" s="61" t="s">
        <v>194</v>
      </c>
      <c r="F179" s="33" t="s">
        <v>798</v>
      </c>
      <c r="G179" s="130" t="s">
        <v>683</v>
      </c>
      <c r="H179" s="130" t="s">
        <v>1</v>
      </c>
      <c r="I179" s="90">
        <v>25</v>
      </c>
      <c r="J179" s="90">
        <v>5</v>
      </c>
      <c r="K179" s="90">
        <v>6</v>
      </c>
      <c r="L179" s="90">
        <v>7</v>
      </c>
      <c r="M179" s="90">
        <v>7</v>
      </c>
      <c r="N179" s="90">
        <v>20</v>
      </c>
      <c r="O179" s="90">
        <v>7</v>
      </c>
      <c r="Z179" s="90" t="str">
        <f t="shared" si="2"/>
        <v>M 7</v>
      </c>
      <c r="AA179" s="90">
        <f>VLOOKUP(Z179,[4]base!$Q$3:$Z$27,HLOOKUP(VLOOKUP($H179,[4]Film!$B$3:$V$29,21,FALSE),[4]base!$R$1:$Z$2,2,FALSE)+1,FALSE)</f>
        <v>2</v>
      </c>
    </row>
    <row r="180" spans="1:27" x14ac:dyDescent="0.3">
      <c r="A180" s="33">
        <v>111</v>
      </c>
      <c r="B180" s="128">
        <v>20180008618</v>
      </c>
      <c r="C180" s="61"/>
      <c r="D180" s="128"/>
      <c r="E180" s="128" t="s">
        <v>490</v>
      </c>
      <c r="F180" s="129" t="s">
        <v>489</v>
      </c>
      <c r="G180" s="129" t="s">
        <v>381</v>
      </c>
      <c r="H180" s="129" t="s">
        <v>1</v>
      </c>
      <c r="I180" s="61">
        <v>26</v>
      </c>
      <c r="J180" s="61">
        <v>5</v>
      </c>
      <c r="K180" s="90" t="s">
        <v>913</v>
      </c>
      <c r="L180" s="90">
        <v>7</v>
      </c>
      <c r="M180" s="90">
        <v>7</v>
      </c>
      <c r="N180" s="90">
        <v>23</v>
      </c>
      <c r="O180" s="90">
        <v>7</v>
      </c>
      <c r="Z180" s="90" t="str">
        <f t="shared" si="2"/>
        <v>M 7</v>
      </c>
      <c r="AA180" s="90">
        <f>VLOOKUP(Z180,[4]base!$Q$3:$Z$27,HLOOKUP(VLOOKUP($H180,[4]Film!$B$3:$V$29,21,FALSE),[4]base!$R$1:$Z$2,2,FALSE)+1,FALSE)</f>
        <v>2</v>
      </c>
    </row>
    <row r="181" spans="1:27" s="125" customFormat="1" x14ac:dyDescent="0.3">
      <c r="A181" s="33">
        <v>116</v>
      </c>
      <c r="B181" s="61">
        <v>20120004504</v>
      </c>
      <c r="C181" s="64"/>
      <c r="D181" s="61"/>
      <c r="E181" s="124" t="s">
        <v>147</v>
      </c>
      <c r="F181" s="125" t="s">
        <v>466</v>
      </c>
      <c r="G181" s="126" t="s">
        <v>381</v>
      </c>
      <c r="H181" s="126" t="s">
        <v>0</v>
      </c>
      <c r="I181" s="90">
        <v>30</v>
      </c>
      <c r="J181" s="90">
        <v>3</v>
      </c>
      <c r="K181" s="61">
        <v>2</v>
      </c>
      <c r="L181" s="61">
        <v>1</v>
      </c>
      <c r="M181" s="61">
        <v>1</v>
      </c>
      <c r="N181" s="61">
        <v>4</v>
      </c>
      <c r="O181" s="61">
        <v>1</v>
      </c>
      <c r="P181" s="61"/>
      <c r="Q181" s="61"/>
      <c r="R181" s="61"/>
      <c r="S181" s="61">
        <v>211</v>
      </c>
      <c r="T181" s="61">
        <v>2</v>
      </c>
      <c r="U181" s="61">
        <v>1</v>
      </c>
      <c r="V181" s="61">
        <v>110</v>
      </c>
      <c r="W181" s="61">
        <v>1.0000000000000009</v>
      </c>
      <c r="X181" s="61">
        <v>1</v>
      </c>
      <c r="Y181" s="64"/>
      <c r="Z181" s="127">
        <f t="shared" si="2"/>
        <v>1</v>
      </c>
      <c r="AA181" s="127">
        <f>VLOOKUP(Z181,[4]base!$Q$3:$Z$27,HLOOKUP(VLOOKUP($H181,[4]Film!$B$3:$V$29,21,FALSE),[4]base!$R$1:$Z$2,2,FALSE)+1,FALSE)</f>
        <v>22</v>
      </c>
    </row>
    <row r="182" spans="1:27" x14ac:dyDescent="0.3">
      <c r="A182" s="33">
        <v>202</v>
      </c>
      <c r="B182" s="61">
        <v>20140035690</v>
      </c>
      <c r="E182" s="61" t="s">
        <v>42</v>
      </c>
      <c r="F182" s="33" t="s">
        <v>41</v>
      </c>
      <c r="G182" s="130" t="s">
        <v>13</v>
      </c>
      <c r="H182" s="130" t="s">
        <v>0</v>
      </c>
      <c r="I182" s="90">
        <v>28</v>
      </c>
      <c r="J182" s="90">
        <v>5</v>
      </c>
      <c r="K182" s="90">
        <v>2</v>
      </c>
      <c r="L182" s="90">
        <v>3</v>
      </c>
      <c r="M182" s="90">
        <v>2</v>
      </c>
      <c r="N182" s="90">
        <v>7</v>
      </c>
      <c r="O182" s="90">
        <v>2</v>
      </c>
      <c r="S182" s="90">
        <v>211</v>
      </c>
      <c r="T182" s="90">
        <v>3</v>
      </c>
      <c r="U182" s="90">
        <v>2</v>
      </c>
      <c r="V182" s="90">
        <v>110</v>
      </c>
      <c r="W182" s="90">
        <v>3.0000000000000004</v>
      </c>
      <c r="X182" s="90">
        <v>2</v>
      </c>
      <c r="Z182" s="90">
        <f t="shared" si="2"/>
        <v>2</v>
      </c>
      <c r="AA182" s="90">
        <f>VLOOKUP(Z182,[4]base!$Q$3:$Z$27,HLOOKUP(VLOOKUP($H182,[4]Film!$B$3:$V$29,21,FALSE),[4]base!$R$1:$Z$2,2,FALSE)+1,FALSE)</f>
        <v>18</v>
      </c>
    </row>
    <row r="183" spans="1:27" x14ac:dyDescent="0.3">
      <c r="A183" s="33">
        <v>163</v>
      </c>
      <c r="B183" s="61">
        <v>20130017371</v>
      </c>
      <c r="E183" s="61" t="s">
        <v>252</v>
      </c>
      <c r="F183" s="33" t="s">
        <v>251</v>
      </c>
      <c r="G183" s="130" t="s">
        <v>13</v>
      </c>
      <c r="H183" s="130" t="s">
        <v>0</v>
      </c>
      <c r="I183" s="90">
        <v>29</v>
      </c>
      <c r="J183" s="90">
        <v>4</v>
      </c>
      <c r="K183" s="90">
        <v>3</v>
      </c>
      <c r="L183" s="90">
        <v>1</v>
      </c>
      <c r="M183" s="90">
        <v>2</v>
      </c>
      <c r="N183" s="90">
        <v>6</v>
      </c>
      <c r="O183" s="90">
        <v>2</v>
      </c>
      <c r="S183" s="90">
        <v>211</v>
      </c>
      <c r="T183" s="90">
        <v>4</v>
      </c>
      <c r="U183" s="90">
        <v>3</v>
      </c>
      <c r="V183" s="90">
        <v>110</v>
      </c>
      <c r="W183" s="90">
        <v>5</v>
      </c>
      <c r="X183" s="90">
        <v>3</v>
      </c>
      <c r="Z183" s="90">
        <f t="shared" si="2"/>
        <v>3</v>
      </c>
      <c r="AA183" s="90">
        <f>VLOOKUP(Z183,[4]base!$Q$3:$Z$27,HLOOKUP(VLOOKUP($H183,[4]Film!$B$3:$V$29,21,FALSE),[4]base!$R$1:$Z$2,2,FALSE)+1,FALSE)</f>
        <v>15</v>
      </c>
    </row>
    <row r="184" spans="1:27" x14ac:dyDescent="0.3">
      <c r="A184" s="33">
        <v>53</v>
      </c>
      <c r="B184" s="128">
        <v>20110017726</v>
      </c>
      <c r="C184" s="61"/>
      <c r="D184" s="128"/>
      <c r="E184" s="128" t="s">
        <v>915</v>
      </c>
      <c r="F184" s="129" t="s">
        <v>707</v>
      </c>
      <c r="G184" s="129" t="s">
        <v>683</v>
      </c>
      <c r="H184" s="129" t="s">
        <v>0</v>
      </c>
      <c r="I184" s="61">
        <v>29</v>
      </c>
      <c r="J184" s="61">
        <v>3</v>
      </c>
      <c r="K184" s="61">
        <v>1</v>
      </c>
      <c r="L184" s="61">
        <v>2</v>
      </c>
      <c r="M184" s="61">
        <v>1</v>
      </c>
      <c r="N184" s="61">
        <v>4</v>
      </c>
      <c r="O184" s="61">
        <v>1</v>
      </c>
      <c r="P184" s="61"/>
      <c r="Q184" s="61"/>
      <c r="R184" s="61"/>
      <c r="S184" s="61">
        <v>212</v>
      </c>
      <c r="T184" s="61">
        <v>2</v>
      </c>
      <c r="U184" s="61">
        <v>2</v>
      </c>
      <c r="V184" s="61">
        <v>110</v>
      </c>
      <c r="W184" s="61">
        <v>3.9999999999999991</v>
      </c>
      <c r="X184" s="61">
        <v>4</v>
      </c>
      <c r="Y184" s="64"/>
      <c r="Z184" s="90">
        <f t="shared" si="2"/>
        <v>4</v>
      </c>
      <c r="AA184" s="90">
        <f>VLOOKUP(Z184,[4]base!$Q$3:$Z$27,HLOOKUP(VLOOKUP($H184,[4]Film!$B$3:$V$29,21,FALSE),[4]base!$R$1:$Z$2,2,FALSE)+1,FALSE)</f>
        <v>13</v>
      </c>
    </row>
    <row r="185" spans="1:27" x14ac:dyDescent="0.3">
      <c r="A185" s="33">
        <v>16</v>
      </c>
      <c r="B185" s="61">
        <v>20160019575</v>
      </c>
      <c r="E185" s="61" t="s">
        <v>660</v>
      </c>
      <c r="F185" s="33" t="s">
        <v>835</v>
      </c>
      <c r="G185" s="130" t="s">
        <v>683</v>
      </c>
      <c r="H185" s="130" t="s">
        <v>0</v>
      </c>
      <c r="I185" s="90">
        <v>27</v>
      </c>
      <c r="J185" s="90">
        <v>7</v>
      </c>
      <c r="K185" s="61">
        <v>3</v>
      </c>
      <c r="L185" s="61">
        <v>1</v>
      </c>
      <c r="M185" s="61">
        <v>2</v>
      </c>
      <c r="N185" s="61">
        <v>6</v>
      </c>
      <c r="O185" s="61">
        <v>2</v>
      </c>
      <c r="P185" s="61"/>
      <c r="Q185" s="61"/>
      <c r="R185" s="61"/>
      <c r="S185" s="61">
        <v>212</v>
      </c>
      <c r="T185" s="61">
        <v>3</v>
      </c>
      <c r="U185" s="61">
        <v>4</v>
      </c>
      <c r="V185" s="61">
        <v>110</v>
      </c>
      <c r="W185" s="61">
        <v>8</v>
      </c>
      <c r="X185" s="61">
        <v>5</v>
      </c>
      <c r="Y185" s="64"/>
      <c r="Z185" s="90">
        <f t="shared" si="2"/>
        <v>5</v>
      </c>
      <c r="AA185" s="90">
        <f>VLOOKUP(Z185,[4]base!$Q$3:$Z$27,HLOOKUP(VLOOKUP($H185,[4]Film!$B$3:$V$29,21,FALSE),[4]base!$R$1:$Z$2,2,FALSE)+1,FALSE)</f>
        <v>12</v>
      </c>
    </row>
    <row r="186" spans="1:27" x14ac:dyDescent="0.3">
      <c r="A186" s="33">
        <v>164</v>
      </c>
      <c r="B186" s="61">
        <v>19970050874</v>
      </c>
      <c r="E186" s="61" t="s">
        <v>250</v>
      </c>
      <c r="F186" s="33" t="s">
        <v>249</v>
      </c>
      <c r="G186" s="130" t="s">
        <v>13</v>
      </c>
      <c r="H186" s="130" t="s">
        <v>0</v>
      </c>
      <c r="I186" s="90">
        <v>27</v>
      </c>
      <c r="J186" s="90">
        <v>1</v>
      </c>
      <c r="K186" s="61">
        <v>1</v>
      </c>
      <c r="L186" s="61">
        <v>3</v>
      </c>
      <c r="M186" s="61">
        <v>1</v>
      </c>
      <c r="N186" s="61">
        <v>5</v>
      </c>
      <c r="O186" s="61">
        <v>1</v>
      </c>
      <c r="P186" s="61"/>
      <c r="Q186" s="61"/>
      <c r="R186" s="61"/>
      <c r="S186" s="61">
        <v>211</v>
      </c>
      <c r="T186" s="61">
        <v>1</v>
      </c>
      <c r="U186" s="61">
        <v>4</v>
      </c>
      <c r="V186" s="61">
        <v>110</v>
      </c>
      <c r="W186" s="61">
        <v>7</v>
      </c>
      <c r="X186" s="61">
        <v>6</v>
      </c>
      <c r="Y186" s="64"/>
      <c r="Z186" s="90">
        <f t="shared" si="2"/>
        <v>6</v>
      </c>
      <c r="AA186" s="90">
        <f>VLOOKUP(Z186,[4]base!$Q$3:$Z$27,HLOOKUP(VLOOKUP($H186,[4]Film!$B$3:$V$29,21,FALSE),[4]base!$R$1:$Z$2,2,FALSE)+1,FALSE)</f>
        <v>11</v>
      </c>
    </row>
    <row r="187" spans="1:27" x14ac:dyDescent="0.3">
      <c r="A187" s="33">
        <v>115</v>
      </c>
      <c r="B187" s="128">
        <v>20170011496</v>
      </c>
      <c r="C187" s="61"/>
      <c r="D187" s="128"/>
      <c r="E187" s="128" t="s">
        <v>468</v>
      </c>
      <c r="F187" s="129" t="s">
        <v>467</v>
      </c>
      <c r="G187" s="129" t="s">
        <v>381</v>
      </c>
      <c r="H187" s="129" t="s">
        <v>0</v>
      </c>
      <c r="I187" s="61">
        <v>28</v>
      </c>
      <c r="J187" s="61">
        <v>7</v>
      </c>
      <c r="K187" s="90">
        <v>1</v>
      </c>
      <c r="L187" s="90">
        <v>1</v>
      </c>
      <c r="M187" s="90">
        <v>1</v>
      </c>
      <c r="N187" s="90">
        <v>3</v>
      </c>
      <c r="O187" s="90">
        <v>1</v>
      </c>
      <c r="S187" s="90">
        <v>212</v>
      </c>
      <c r="T187" s="90">
        <v>1</v>
      </c>
      <c r="U187" s="90">
        <v>1</v>
      </c>
      <c r="V187" s="90">
        <v>110</v>
      </c>
      <c r="W187" s="90">
        <v>1.9999999999999996</v>
      </c>
      <c r="X187" s="90">
        <v>7</v>
      </c>
      <c r="Z187" s="90">
        <f t="shared" si="2"/>
        <v>7</v>
      </c>
      <c r="AA187" s="90">
        <f>VLOOKUP(Z187,[4]base!$Q$3:$Z$27,HLOOKUP(VLOOKUP($H187,[4]Film!$B$3:$V$29,21,FALSE),[4]base!$R$1:$Z$2,2,FALSE)+1,FALSE)</f>
        <v>10</v>
      </c>
    </row>
    <row r="188" spans="1:27" x14ac:dyDescent="0.3">
      <c r="A188" s="33">
        <v>25</v>
      </c>
      <c r="B188" s="128">
        <v>20190001991</v>
      </c>
      <c r="C188" s="61"/>
      <c r="D188" s="128"/>
      <c r="E188" s="128" t="s">
        <v>223</v>
      </c>
      <c r="F188" s="129" t="s">
        <v>805</v>
      </c>
      <c r="G188" s="129" t="s">
        <v>683</v>
      </c>
      <c r="H188" s="129" t="s">
        <v>0</v>
      </c>
      <c r="I188" s="61">
        <v>29</v>
      </c>
      <c r="J188" s="61">
        <v>7</v>
      </c>
      <c r="K188" s="90">
        <v>2</v>
      </c>
      <c r="L188" s="90">
        <v>4</v>
      </c>
      <c r="M188" s="90">
        <v>3</v>
      </c>
      <c r="N188" s="90">
        <v>9</v>
      </c>
      <c r="O188" s="90">
        <v>3</v>
      </c>
      <c r="S188" s="90">
        <v>212</v>
      </c>
      <c r="T188" s="90">
        <v>6</v>
      </c>
      <c r="U188" s="90">
        <v>3</v>
      </c>
      <c r="V188" s="90">
        <v>110</v>
      </c>
      <c r="W188" s="90">
        <v>6.0000000000000009</v>
      </c>
      <c r="X188" s="90">
        <v>8</v>
      </c>
      <c r="Z188" s="90">
        <f t="shared" si="2"/>
        <v>8</v>
      </c>
      <c r="AA188" s="90">
        <f>VLOOKUP(Z188,[4]base!$Q$3:$Z$27,HLOOKUP(VLOOKUP($H188,[4]Film!$B$3:$V$29,21,FALSE),[4]base!$R$1:$Z$2,2,FALSE)+1,FALSE)</f>
        <v>9</v>
      </c>
    </row>
    <row r="189" spans="1:27" x14ac:dyDescent="0.3">
      <c r="A189" s="33">
        <v>21</v>
      </c>
      <c r="B189" s="61">
        <v>20060000955</v>
      </c>
      <c r="E189" s="61" t="s">
        <v>824</v>
      </c>
      <c r="F189" s="33" t="s">
        <v>823</v>
      </c>
      <c r="G189" s="130" t="s">
        <v>683</v>
      </c>
      <c r="H189" s="130" t="s">
        <v>0</v>
      </c>
      <c r="I189" s="90">
        <v>28</v>
      </c>
      <c r="J189" s="90">
        <v>2</v>
      </c>
      <c r="K189" s="90">
        <v>4</v>
      </c>
      <c r="L189" s="90">
        <v>2</v>
      </c>
      <c r="M189" s="90">
        <v>3</v>
      </c>
      <c r="N189" s="90">
        <v>9</v>
      </c>
      <c r="O189" s="90">
        <v>3</v>
      </c>
      <c r="S189" s="90">
        <v>212</v>
      </c>
      <c r="T189" s="90">
        <v>5</v>
      </c>
      <c r="U189" s="90">
        <v>5</v>
      </c>
      <c r="Z189" s="90" t="str">
        <f t="shared" si="2"/>
        <v>1/2 5</v>
      </c>
      <c r="AA189" s="90">
        <f>VLOOKUP(Z189,[4]base!$Q$3:$Z$27,HLOOKUP(VLOOKUP($H189,[4]Film!$B$3:$V$29,21,FALSE),[4]base!$R$1:$Z$2,2,FALSE)+1,FALSE)</f>
        <v>8</v>
      </c>
    </row>
    <row r="190" spans="1:27" x14ac:dyDescent="0.3">
      <c r="A190" s="33">
        <v>28</v>
      </c>
      <c r="B190" s="61">
        <v>19980015450</v>
      </c>
      <c r="E190" s="61" t="s">
        <v>786</v>
      </c>
      <c r="F190" s="33" t="s">
        <v>785</v>
      </c>
      <c r="G190" s="130" t="s">
        <v>683</v>
      </c>
      <c r="H190" s="130" t="s">
        <v>0</v>
      </c>
      <c r="I190" s="90">
        <v>30</v>
      </c>
      <c r="J190" s="90">
        <v>1</v>
      </c>
      <c r="K190" s="90">
        <v>3</v>
      </c>
      <c r="L190" s="90">
        <v>4</v>
      </c>
      <c r="M190" s="90">
        <v>4</v>
      </c>
      <c r="N190" s="90">
        <v>11</v>
      </c>
      <c r="O190" s="90">
        <v>3</v>
      </c>
      <c r="S190" s="90">
        <v>211</v>
      </c>
      <c r="T190" s="90">
        <v>6</v>
      </c>
      <c r="U190" s="90">
        <v>5</v>
      </c>
      <c r="Z190" s="90" t="str">
        <f t="shared" si="2"/>
        <v>1/2 5</v>
      </c>
      <c r="AA190" s="90">
        <f>VLOOKUP(Z190,[4]base!$Q$3:$Z$27,HLOOKUP(VLOOKUP($H190,[4]Film!$B$3:$V$29,21,FALSE),[4]base!$R$1:$Z$2,2,FALSE)+1,FALSE)</f>
        <v>8</v>
      </c>
    </row>
    <row r="191" spans="1:27" x14ac:dyDescent="0.3">
      <c r="A191" s="33">
        <v>206</v>
      </c>
      <c r="B191" s="61">
        <v>20130025748</v>
      </c>
      <c r="E191" s="61" t="s">
        <v>19</v>
      </c>
      <c r="F191" s="33" t="s">
        <v>18</v>
      </c>
      <c r="G191" s="130" t="s">
        <v>13</v>
      </c>
      <c r="H191" s="130" t="s">
        <v>0</v>
      </c>
      <c r="I191" s="90">
        <v>27</v>
      </c>
      <c r="J191" s="90">
        <v>4</v>
      </c>
      <c r="K191" s="90">
        <v>5</v>
      </c>
      <c r="L191" s="90">
        <v>4</v>
      </c>
      <c r="M191" s="90">
        <v>4</v>
      </c>
      <c r="N191" s="90">
        <v>13</v>
      </c>
      <c r="O191" s="90">
        <v>4</v>
      </c>
      <c r="S191" s="90">
        <v>212</v>
      </c>
      <c r="T191" s="90">
        <v>7</v>
      </c>
      <c r="U191" s="90">
        <v>6</v>
      </c>
      <c r="Z191" s="90" t="str">
        <f t="shared" si="2"/>
        <v>1/2 6</v>
      </c>
      <c r="AA191" s="90">
        <f>VLOOKUP(Z191,[4]base!$Q$3:$Z$27,HLOOKUP(VLOOKUP($H191,[4]Film!$B$3:$V$29,21,FALSE),[4]base!$R$1:$Z$2,2,FALSE)+1,FALSE)</f>
        <v>7</v>
      </c>
    </row>
    <row r="192" spans="1:27" x14ac:dyDescent="0.3">
      <c r="A192" s="33">
        <v>74</v>
      </c>
      <c r="B192" s="61">
        <v>19970051576</v>
      </c>
      <c r="E192" s="61" t="s">
        <v>638</v>
      </c>
      <c r="F192" s="33" t="s">
        <v>637</v>
      </c>
      <c r="G192" s="130" t="s">
        <v>580</v>
      </c>
      <c r="H192" s="130" t="s">
        <v>0</v>
      </c>
      <c r="I192" s="90">
        <v>28</v>
      </c>
      <c r="J192" s="90">
        <v>1</v>
      </c>
      <c r="K192" s="90">
        <v>3</v>
      </c>
      <c r="L192" s="90">
        <v>4</v>
      </c>
      <c r="M192" s="90">
        <v>4</v>
      </c>
      <c r="N192" s="90">
        <v>11</v>
      </c>
      <c r="O192" s="90">
        <v>4</v>
      </c>
      <c r="S192" s="90">
        <v>211</v>
      </c>
      <c r="T192" s="90">
        <v>7</v>
      </c>
      <c r="U192" s="90">
        <v>6</v>
      </c>
      <c r="Z192" s="90" t="str">
        <f t="shared" si="2"/>
        <v>1/2 6</v>
      </c>
      <c r="AA192" s="90">
        <f>VLOOKUP(Z192,[4]base!$Q$3:$Z$27,HLOOKUP(VLOOKUP($H192,[4]Film!$B$3:$V$29,21,FALSE),[4]base!$R$1:$Z$2,2,FALSE)+1,FALSE)</f>
        <v>7</v>
      </c>
    </row>
    <row r="193" spans="1:27" x14ac:dyDescent="0.3">
      <c r="A193" s="33">
        <v>41</v>
      </c>
      <c r="B193" s="61">
        <v>20160011658</v>
      </c>
      <c r="E193" s="61" t="s">
        <v>742</v>
      </c>
      <c r="F193" s="33" t="s">
        <v>741</v>
      </c>
      <c r="G193" s="130" t="s">
        <v>683</v>
      </c>
      <c r="H193" s="130" t="s">
        <v>0</v>
      </c>
      <c r="I193" s="90">
        <v>27</v>
      </c>
      <c r="J193" s="90">
        <v>6</v>
      </c>
      <c r="K193" s="61">
        <v>2</v>
      </c>
      <c r="L193" s="61">
        <v>2</v>
      </c>
      <c r="M193" s="61">
        <v>3</v>
      </c>
      <c r="N193" s="61">
        <v>7</v>
      </c>
      <c r="O193" s="61">
        <v>3</v>
      </c>
      <c r="P193" s="61"/>
      <c r="Q193" s="61"/>
      <c r="R193" s="61"/>
      <c r="S193" s="61">
        <v>211</v>
      </c>
      <c r="T193" s="61">
        <v>5</v>
      </c>
      <c r="U193" s="61">
        <v>7</v>
      </c>
      <c r="V193" s="61"/>
      <c r="W193" s="61"/>
      <c r="X193" s="61"/>
      <c r="Y193" s="64"/>
      <c r="Z193" s="90" t="str">
        <f t="shared" si="2"/>
        <v>1/2 7</v>
      </c>
      <c r="AA193" s="90">
        <f>VLOOKUP(Z193,[4]base!$Q$3:$Z$27,HLOOKUP(VLOOKUP($H193,[4]Film!$B$3:$V$29,21,FALSE),[4]base!$R$1:$Z$2,2,FALSE)+1,FALSE)</f>
        <v>6</v>
      </c>
    </row>
    <row r="194" spans="1:27" x14ac:dyDescent="0.3">
      <c r="A194" s="33">
        <v>117</v>
      </c>
      <c r="B194" s="61">
        <v>20200028439</v>
      </c>
      <c r="E194" s="61" t="s">
        <v>465</v>
      </c>
      <c r="F194" s="33" t="s">
        <v>464</v>
      </c>
      <c r="G194" s="130" t="s">
        <v>381</v>
      </c>
      <c r="H194" s="130" t="s">
        <v>0</v>
      </c>
      <c r="I194" s="90">
        <v>30</v>
      </c>
      <c r="J194" s="90">
        <v>7</v>
      </c>
      <c r="K194" s="90">
        <v>4</v>
      </c>
      <c r="L194" s="90">
        <v>8</v>
      </c>
      <c r="M194" s="90">
        <v>2</v>
      </c>
      <c r="N194" s="90">
        <v>14</v>
      </c>
      <c r="O194" s="90">
        <v>4</v>
      </c>
      <c r="S194" s="90">
        <v>212</v>
      </c>
      <c r="T194" s="90">
        <v>8</v>
      </c>
      <c r="U194" s="90">
        <v>7</v>
      </c>
      <c r="Z194" s="90" t="str">
        <f t="shared" ref="Z194:Z228" si="3">IF(O194="Abs","Abs",IF(X194&lt;&gt;"",X194,IF(U194&lt;&gt;"",CONCATENATE("1/2 ",U194),IF(R194&lt;&gt;"",CONCATENATE("1/4 ",R194),CONCATENATE("M ",O194)))))</f>
        <v>1/2 7</v>
      </c>
      <c r="AA194" s="90">
        <f>VLOOKUP(Z194,[4]base!$Q$3:$Z$27,HLOOKUP(VLOOKUP($H194,[4]Film!$B$3:$V$29,21,FALSE),[4]base!$R$1:$Z$2,2,FALSE)+1,FALSE)</f>
        <v>6</v>
      </c>
    </row>
    <row r="195" spans="1:27" x14ac:dyDescent="0.3">
      <c r="A195" s="33">
        <v>80</v>
      </c>
      <c r="B195" s="128">
        <v>20030001930</v>
      </c>
      <c r="C195" s="61"/>
      <c r="D195" s="128"/>
      <c r="E195" s="128" t="s">
        <v>628</v>
      </c>
      <c r="F195" s="129" t="s">
        <v>627</v>
      </c>
      <c r="G195" s="129" t="s">
        <v>626</v>
      </c>
      <c r="H195" s="129" t="s">
        <v>0</v>
      </c>
      <c r="I195" s="61">
        <v>29</v>
      </c>
      <c r="J195" s="61">
        <v>2</v>
      </c>
      <c r="K195" s="90">
        <v>4</v>
      </c>
      <c r="L195" s="90">
        <v>3</v>
      </c>
      <c r="M195" s="90">
        <v>5</v>
      </c>
      <c r="N195" s="90">
        <v>12</v>
      </c>
      <c r="O195" s="90">
        <v>4</v>
      </c>
      <c r="S195" s="90">
        <v>211</v>
      </c>
      <c r="T195" s="90">
        <v>8</v>
      </c>
      <c r="U195" s="90">
        <v>8</v>
      </c>
      <c r="Z195" s="90" t="str">
        <f t="shared" si="3"/>
        <v>1/2 8</v>
      </c>
      <c r="AA195" s="90">
        <f>VLOOKUP(Z195,[4]base!$Q$3:$Z$27,HLOOKUP(VLOOKUP($H195,[4]Film!$B$3:$V$29,21,FALSE),[4]base!$R$1:$Z$2,2,FALSE)+1,FALSE)</f>
        <v>5</v>
      </c>
    </row>
    <row r="196" spans="1:27" x14ac:dyDescent="0.3">
      <c r="A196" s="33">
        <v>153</v>
      </c>
      <c r="B196" s="128">
        <v>20150009711</v>
      </c>
      <c r="C196" s="61"/>
      <c r="D196" s="128"/>
      <c r="E196" s="128" t="s">
        <v>314</v>
      </c>
      <c r="F196" s="129" t="s">
        <v>313</v>
      </c>
      <c r="G196" s="129" t="s">
        <v>13</v>
      </c>
      <c r="H196" s="129" t="s">
        <v>0</v>
      </c>
      <c r="I196" s="61">
        <v>30</v>
      </c>
      <c r="J196" s="61">
        <v>5</v>
      </c>
      <c r="K196" s="90">
        <v>1</v>
      </c>
      <c r="L196" s="90">
        <v>2</v>
      </c>
      <c r="M196" s="90">
        <v>3</v>
      </c>
      <c r="N196" s="90">
        <v>6</v>
      </c>
      <c r="O196" s="90">
        <v>2</v>
      </c>
      <c r="S196" s="90">
        <v>212</v>
      </c>
      <c r="T196" s="90">
        <v>4</v>
      </c>
      <c r="U196" s="90">
        <v>8</v>
      </c>
      <c r="Z196" s="90" t="str">
        <f t="shared" si="3"/>
        <v>1/2 8</v>
      </c>
      <c r="AA196" s="90">
        <f>VLOOKUP(Z196,[4]base!$Q$3:$Z$27,HLOOKUP(VLOOKUP($H196,[4]Film!$B$3:$V$29,21,FALSE),[4]base!$R$1:$Z$2,2,FALSE)+1,FALSE)</f>
        <v>5</v>
      </c>
    </row>
    <row r="197" spans="1:27" x14ac:dyDescent="0.3">
      <c r="A197" s="33">
        <v>69</v>
      </c>
      <c r="B197" s="61">
        <v>20140034549</v>
      </c>
      <c r="E197" s="61" t="s">
        <v>653</v>
      </c>
      <c r="F197" s="33" t="s">
        <v>652</v>
      </c>
      <c r="G197" s="130" t="s">
        <v>580</v>
      </c>
      <c r="H197" s="130" t="s">
        <v>0</v>
      </c>
      <c r="I197" s="90">
        <v>27</v>
      </c>
      <c r="J197" s="90">
        <v>5</v>
      </c>
      <c r="K197" s="61">
        <v>4</v>
      </c>
      <c r="L197" s="61">
        <v>5</v>
      </c>
      <c r="M197" s="61">
        <v>6</v>
      </c>
      <c r="N197" s="61">
        <v>15</v>
      </c>
      <c r="O197" s="61">
        <v>5</v>
      </c>
      <c r="P197" s="61"/>
      <c r="Q197" s="61"/>
      <c r="R197" s="61"/>
      <c r="S197" s="61"/>
      <c r="T197" s="61"/>
      <c r="U197" s="61"/>
      <c r="V197" s="61"/>
      <c r="W197" s="61"/>
      <c r="X197" s="61"/>
      <c r="Y197" s="64"/>
      <c r="Z197" s="90" t="str">
        <f t="shared" si="3"/>
        <v>M 5</v>
      </c>
      <c r="AA197" s="90">
        <f>VLOOKUP(Z197,[4]base!$Q$3:$Z$27,HLOOKUP(VLOOKUP($H197,[4]Film!$B$3:$V$29,21,FALSE),[4]base!$R$1:$Z$2,2,FALSE)+1,FALSE)</f>
        <v>4</v>
      </c>
    </row>
    <row r="198" spans="1:27" x14ac:dyDescent="0.3">
      <c r="A198" s="33">
        <v>76</v>
      </c>
      <c r="B198" s="61">
        <v>20160008656</v>
      </c>
      <c r="E198" s="61" t="s">
        <v>635</v>
      </c>
      <c r="F198" s="33" t="s">
        <v>634</v>
      </c>
      <c r="G198" s="130" t="s">
        <v>580</v>
      </c>
      <c r="H198" s="130" t="s">
        <v>0</v>
      </c>
      <c r="I198" s="90">
        <v>28</v>
      </c>
      <c r="J198" s="90">
        <v>6</v>
      </c>
      <c r="K198" s="61">
        <v>7</v>
      </c>
      <c r="L198" s="61">
        <v>5</v>
      </c>
      <c r="M198" s="61">
        <v>5</v>
      </c>
      <c r="N198" s="61">
        <v>17</v>
      </c>
      <c r="O198" s="61">
        <v>5</v>
      </c>
      <c r="P198" s="61"/>
      <c r="Q198" s="61"/>
      <c r="R198" s="61"/>
      <c r="S198" s="61"/>
      <c r="T198" s="61"/>
      <c r="U198" s="61"/>
      <c r="V198" s="61"/>
      <c r="W198" s="61"/>
      <c r="X198" s="61"/>
      <c r="Y198" s="64"/>
      <c r="Z198" s="90" t="str">
        <f t="shared" si="3"/>
        <v>M 5</v>
      </c>
      <c r="AA198" s="90">
        <f>VLOOKUP(Z198,[4]base!$Q$3:$Z$27,HLOOKUP(VLOOKUP($H198,[4]Film!$B$3:$V$29,21,FALSE),[4]base!$R$1:$Z$2,2,FALSE)+1,FALSE)</f>
        <v>4</v>
      </c>
    </row>
    <row r="199" spans="1:27" x14ac:dyDescent="0.3">
      <c r="A199" s="33">
        <v>60</v>
      </c>
      <c r="B199" s="128">
        <v>20150002631</v>
      </c>
      <c r="C199" s="61"/>
      <c r="D199" s="128"/>
      <c r="E199" s="128" t="s">
        <v>691</v>
      </c>
      <c r="F199" s="129" t="s">
        <v>690</v>
      </c>
      <c r="G199" s="129" t="s">
        <v>683</v>
      </c>
      <c r="H199" s="135" t="s">
        <v>0</v>
      </c>
      <c r="I199" s="90">
        <v>29</v>
      </c>
      <c r="J199" s="90">
        <v>5</v>
      </c>
      <c r="K199" s="61">
        <v>5</v>
      </c>
      <c r="L199" s="61">
        <v>5</v>
      </c>
      <c r="M199" s="61">
        <v>4</v>
      </c>
      <c r="N199" s="61">
        <v>14</v>
      </c>
      <c r="O199" s="61">
        <v>5</v>
      </c>
      <c r="P199" s="61"/>
      <c r="Q199" s="61"/>
      <c r="R199" s="61"/>
      <c r="S199" s="61"/>
      <c r="T199" s="61"/>
      <c r="U199" s="61"/>
      <c r="V199" s="61"/>
      <c r="W199" s="61"/>
      <c r="X199" s="61"/>
      <c r="Y199" s="64"/>
      <c r="Z199" s="90" t="str">
        <f t="shared" si="3"/>
        <v>M 5</v>
      </c>
      <c r="AA199" s="90">
        <f>VLOOKUP(Z199,[4]base!$Q$3:$Z$27,HLOOKUP(VLOOKUP($H199,[4]Film!$B$3:$V$29,21,FALSE),[4]base!$R$1:$Z$2,2,FALSE)+1,FALSE)</f>
        <v>4</v>
      </c>
    </row>
    <row r="200" spans="1:27" x14ac:dyDescent="0.3">
      <c r="A200" s="33">
        <v>144</v>
      </c>
      <c r="B200" s="128">
        <v>20000012690</v>
      </c>
      <c r="C200" s="61"/>
      <c r="D200" s="128"/>
      <c r="E200" s="128" t="s">
        <v>350</v>
      </c>
      <c r="F200" s="129" t="s">
        <v>349</v>
      </c>
      <c r="G200" s="129" t="s">
        <v>13</v>
      </c>
      <c r="H200" s="129" t="s">
        <v>0</v>
      </c>
      <c r="I200" s="61">
        <v>30</v>
      </c>
      <c r="J200" s="61">
        <v>2</v>
      </c>
      <c r="K200" s="61">
        <v>6</v>
      </c>
      <c r="L200" s="61">
        <v>6</v>
      </c>
      <c r="M200" s="61">
        <v>5</v>
      </c>
      <c r="N200" s="61">
        <v>17</v>
      </c>
      <c r="O200" s="61">
        <v>5</v>
      </c>
      <c r="P200" s="61"/>
      <c r="Q200" s="61"/>
      <c r="R200" s="61"/>
      <c r="S200" s="61"/>
      <c r="T200" s="61"/>
      <c r="U200" s="61"/>
      <c r="V200" s="61"/>
      <c r="W200" s="61"/>
      <c r="X200" s="61"/>
      <c r="Y200" s="64"/>
      <c r="Z200" s="90" t="str">
        <f t="shared" si="3"/>
        <v>M 5</v>
      </c>
      <c r="AA200" s="90">
        <f>VLOOKUP(Z200,[4]base!$Q$3:$Z$27,HLOOKUP(VLOOKUP($H200,[4]Film!$B$3:$V$29,21,FALSE),[4]base!$R$1:$Z$2,2,FALSE)+1,FALSE)</f>
        <v>4</v>
      </c>
    </row>
    <row r="201" spans="1:27" x14ac:dyDescent="0.3">
      <c r="A201" s="33">
        <v>120</v>
      </c>
      <c r="B201" s="128">
        <v>20080011443</v>
      </c>
      <c r="C201" s="61"/>
      <c r="D201" s="128"/>
      <c r="E201" s="128" t="s">
        <v>106</v>
      </c>
      <c r="F201" s="129" t="s">
        <v>452</v>
      </c>
      <c r="G201" s="129" t="s">
        <v>381</v>
      </c>
      <c r="H201" s="129" t="s">
        <v>0</v>
      </c>
      <c r="I201" s="61">
        <v>27</v>
      </c>
      <c r="J201" s="61">
        <v>3</v>
      </c>
      <c r="K201" s="90">
        <v>6</v>
      </c>
      <c r="L201" s="90">
        <v>6</v>
      </c>
      <c r="M201" s="90">
        <v>5</v>
      </c>
      <c r="N201" s="90">
        <v>17</v>
      </c>
      <c r="O201" s="90">
        <v>6</v>
      </c>
      <c r="Z201" s="90" t="str">
        <f t="shared" si="3"/>
        <v>M 6</v>
      </c>
      <c r="AA201" s="90">
        <f>VLOOKUP(Z201,[4]base!$Q$3:$Z$27,HLOOKUP(VLOOKUP($H201,[4]Film!$B$3:$V$29,21,FALSE),[4]base!$R$1:$Z$2,2,FALSE)+1,FALSE)</f>
        <v>3</v>
      </c>
    </row>
    <row r="202" spans="1:27" x14ac:dyDescent="0.3">
      <c r="A202" s="33">
        <v>171</v>
      </c>
      <c r="B202" s="128">
        <v>20100016378</v>
      </c>
      <c r="C202" s="61"/>
      <c r="D202" s="128"/>
      <c r="E202" s="128" t="s">
        <v>227</v>
      </c>
      <c r="F202" s="129" t="s">
        <v>226</v>
      </c>
      <c r="G202" s="129" t="s">
        <v>13</v>
      </c>
      <c r="H202" s="129" t="s">
        <v>0</v>
      </c>
      <c r="I202" s="61">
        <v>28</v>
      </c>
      <c r="J202" s="61">
        <v>3</v>
      </c>
      <c r="K202" s="90">
        <v>6</v>
      </c>
      <c r="L202" s="90">
        <v>6</v>
      </c>
      <c r="M202" s="90">
        <v>6</v>
      </c>
      <c r="N202" s="90">
        <v>18</v>
      </c>
      <c r="O202" s="90">
        <v>6</v>
      </c>
      <c r="Z202" s="90" t="str">
        <f t="shared" si="3"/>
        <v>M 6</v>
      </c>
      <c r="AA202" s="90">
        <f>VLOOKUP(Z202,[4]base!$Q$3:$Z$27,HLOOKUP(VLOOKUP($H202,[4]Film!$B$3:$V$29,21,FALSE),[4]base!$R$1:$Z$2,2,FALSE)+1,FALSE)</f>
        <v>3</v>
      </c>
    </row>
    <row r="203" spans="1:27" x14ac:dyDescent="0.3">
      <c r="A203" s="33">
        <v>75</v>
      </c>
      <c r="B203" s="61">
        <v>20160008654</v>
      </c>
      <c r="E203" s="61" t="s">
        <v>174</v>
      </c>
      <c r="F203" s="33" t="s">
        <v>636</v>
      </c>
      <c r="G203" s="130" t="s">
        <v>580</v>
      </c>
      <c r="H203" s="130" t="s">
        <v>0</v>
      </c>
      <c r="I203" s="90">
        <v>29</v>
      </c>
      <c r="J203" s="90">
        <v>6</v>
      </c>
      <c r="K203" s="90">
        <v>6</v>
      </c>
      <c r="L203" s="90">
        <v>6</v>
      </c>
      <c r="M203" s="90">
        <v>6</v>
      </c>
      <c r="N203" s="90">
        <v>18</v>
      </c>
      <c r="O203" s="90">
        <v>6</v>
      </c>
      <c r="Z203" s="90" t="str">
        <f t="shared" si="3"/>
        <v>M 6</v>
      </c>
      <c r="AA203" s="90">
        <f>VLOOKUP(Z203,[4]base!$Q$3:$Z$27,HLOOKUP(VLOOKUP($H203,[4]Film!$B$3:$V$29,21,FALSE),[4]base!$R$1:$Z$2,2,FALSE)+1,FALSE)</f>
        <v>3</v>
      </c>
    </row>
    <row r="204" spans="1:27" x14ac:dyDescent="0.3">
      <c r="A204" s="33">
        <v>36</v>
      </c>
      <c r="B204" s="128">
        <v>20150012584</v>
      </c>
      <c r="C204" s="61"/>
      <c r="D204" s="128"/>
      <c r="E204" s="128" t="s">
        <v>753</v>
      </c>
      <c r="F204" s="129" t="s">
        <v>752</v>
      </c>
      <c r="G204" s="129" t="s">
        <v>683</v>
      </c>
      <c r="H204" s="129" t="s">
        <v>0</v>
      </c>
      <c r="I204" s="61">
        <v>30</v>
      </c>
      <c r="J204" s="61">
        <v>6</v>
      </c>
      <c r="K204" s="61">
        <v>8</v>
      </c>
      <c r="L204" s="61">
        <v>3</v>
      </c>
      <c r="M204" s="61">
        <v>7</v>
      </c>
      <c r="N204" s="61">
        <v>18</v>
      </c>
      <c r="O204" s="61">
        <v>6</v>
      </c>
      <c r="P204" s="61"/>
      <c r="Q204" s="61"/>
      <c r="R204" s="61"/>
      <c r="S204" s="61"/>
      <c r="T204" s="61"/>
      <c r="U204" s="61"/>
      <c r="V204" s="61"/>
      <c r="W204" s="61"/>
      <c r="X204" s="61"/>
      <c r="Y204" s="64"/>
      <c r="Z204" s="90" t="str">
        <f t="shared" si="3"/>
        <v>M 6</v>
      </c>
      <c r="AA204" s="90">
        <f>VLOOKUP(Z204,[4]base!$Q$3:$Z$27,HLOOKUP(VLOOKUP($H204,[4]Film!$B$3:$V$29,21,FALSE),[4]base!$R$1:$Z$2,2,FALSE)+1,FALSE)</f>
        <v>3</v>
      </c>
    </row>
    <row r="205" spans="1:27" x14ac:dyDescent="0.3">
      <c r="A205" s="33">
        <v>52</v>
      </c>
      <c r="B205" s="128">
        <v>20130018830</v>
      </c>
      <c r="C205" s="61"/>
      <c r="D205" s="128"/>
      <c r="E205" s="61" t="s">
        <v>709</v>
      </c>
      <c r="F205" s="129" t="s">
        <v>708</v>
      </c>
      <c r="G205" s="129" t="s">
        <v>683</v>
      </c>
      <c r="H205" s="129" t="s">
        <v>0</v>
      </c>
      <c r="I205" s="61">
        <v>28</v>
      </c>
      <c r="J205" s="61">
        <v>4</v>
      </c>
      <c r="K205" s="90">
        <v>5</v>
      </c>
      <c r="L205" s="90">
        <v>7</v>
      </c>
      <c r="M205" s="90">
        <v>7</v>
      </c>
      <c r="N205" s="90">
        <v>19</v>
      </c>
      <c r="O205" s="90">
        <v>7</v>
      </c>
      <c r="Z205" s="90" t="str">
        <f t="shared" si="3"/>
        <v>M 7</v>
      </c>
      <c r="AA205" s="90">
        <f>VLOOKUP(Z205,[4]base!$Q$3:$Z$27,HLOOKUP(VLOOKUP($H205,[4]Film!$B$3:$V$29,21,FALSE),[4]base!$R$1:$Z$2,2,FALSE)+1,FALSE)</f>
        <v>2</v>
      </c>
    </row>
    <row r="206" spans="1:27" x14ac:dyDescent="0.3">
      <c r="A206" s="33">
        <v>67</v>
      </c>
      <c r="B206" s="61">
        <v>20130013561</v>
      </c>
      <c r="E206" s="61" t="s">
        <v>531</v>
      </c>
      <c r="F206" s="33" t="s">
        <v>658</v>
      </c>
      <c r="G206" s="130" t="s">
        <v>580</v>
      </c>
      <c r="H206" s="130" t="s">
        <v>0</v>
      </c>
      <c r="I206" s="90">
        <v>30</v>
      </c>
      <c r="J206" s="90">
        <v>4</v>
      </c>
      <c r="K206" s="61">
        <v>5</v>
      </c>
      <c r="L206" s="61">
        <v>5</v>
      </c>
      <c r="M206" s="61">
        <v>8</v>
      </c>
      <c r="N206" s="61">
        <v>18</v>
      </c>
      <c r="O206" s="61">
        <v>7</v>
      </c>
      <c r="P206" s="61"/>
      <c r="Q206" s="61"/>
      <c r="R206" s="61"/>
      <c r="S206" s="61"/>
      <c r="T206" s="61"/>
      <c r="U206" s="61"/>
      <c r="V206" s="61"/>
      <c r="W206" s="61"/>
      <c r="X206" s="61"/>
      <c r="Y206" s="64"/>
      <c r="Z206" s="90" t="str">
        <f t="shared" si="3"/>
        <v>M 7</v>
      </c>
      <c r="AA206" s="90">
        <f>VLOOKUP(Z206,[4]base!$Q$3:$Z$27,HLOOKUP(VLOOKUP($H206,[4]Film!$B$3:$V$29,21,FALSE),[4]base!$R$1:$Z$2,2,FALSE)+1,FALSE)</f>
        <v>2</v>
      </c>
    </row>
    <row r="207" spans="1:27" x14ac:dyDescent="0.3">
      <c r="A207" s="33">
        <v>182</v>
      </c>
      <c r="B207" s="128">
        <v>20200029551</v>
      </c>
      <c r="C207" s="61"/>
      <c r="D207" s="128"/>
      <c r="E207" s="128" t="s">
        <v>156</v>
      </c>
      <c r="F207" s="129" t="s">
        <v>155</v>
      </c>
      <c r="G207" s="129" t="s">
        <v>13</v>
      </c>
      <c r="H207" s="129" t="s">
        <v>0</v>
      </c>
      <c r="I207" s="61">
        <v>30</v>
      </c>
      <c r="J207" s="61">
        <v>8</v>
      </c>
      <c r="K207" s="61">
        <v>7</v>
      </c>
      <c r="L207" s="61">
        <v>7</v>
      </c>
      <c r="M207" s="61">
        <v>6</v>
      </c>
      <c r="N207" s="61">
        <v>20</v>
      </c>
      <c r="O207" s="61">
        <v>8</v>
      </c>
      <c r="P207" s="61"/>
      <c r="Q207" s="61"/>
      <c r="R207" s="61"/>
      <c r="S207" s="61"/>
      <c r="T207" s="61"/>
      <c r="U207" s="61"/>
      <c r="V207" s="61"/>
      <c r="W207" s="61"/>
      <c r="X207" s="61"/>
      <c r="Y207" s="64"/>
      <c r="Z207" s="90" t="str">
        <f t="shared" si="3"/>
        <v>M 8</v>
      </c>
      <c r="AA207" s="90">
        <f>VLOOKUP(Z207,[4]base!$Q$3:$Z$27,HLOOKUP(VLOOKUP($H207,[4]Film!$B$3:$V$29,21,FALSE),[4]base!$R$1:$Z$2,2,FALSE)+1,FALSE)</f>
        <v>1</v>
      </c>
    </row>
    <row r="208" spans="1:27" x14ac:dyDescent="0.3">
      <c r="A208" s="33">
        <v>73</v>
      </c>
      <c r="B208" s="128">
        <v>20070002760</v>
      </c>
      <c r="C208" s="61"/>
      <c r="D208" s="128"/>
      <c r="E208" s="128" t="s">
        <v>641</v>
      </c>
      <c r="F208" s="129" t="s">
        <v>640</v>
      </c>
      <c r="G208" s="129" t="s">
        <v>580</v>
      </c>
      <c r="H208" s="129" t="s">
        <v>0</v>
      </c>
      <c r="I208" s="61">
        <v>27</v>
      </c>
      <c r="J208" s="61">
        <v>2</v>
      </c>
      <c r="K208" s="90" t="s">
        <v>913</v>
      </c>
      <c r="L208" s="90" t="s">
        <v>913</v>
      </c>
      <c r="M208" s="90" t="s">
        <v>913</v>
      </c>
      <c r="N208" s="90">
        <v>27</v>
      </c>
      <c r="O208" s="90" t="s">
        <v>914</v>
      </c>
      <c r="Z208" s="90" t="str">
        <f t="shared" si="3"/>
        <v>Abs</v>
      </c>
      <c r="AA208" s="90">
        <f>VLOOKUP(Z208,[4]base!$Q$3:$Z$27,HLOOKUP(VLOOKUP($H208,[4]Film!$B$3:$V$29,21,FALSE),[4]base!$R$1:$Z$2,2,FALSE)+1,FALSE)</f>
        <v>0</v>
      </c>
    </row>
    <row r="209" spans="1:27" x14ac:dyDescent="0.3">
      <c r="A209" s="33">
        <v>207</v>
      </c>
      <c r="B209" s="61">
        <v>19970053491</v>
      </c>
      <c r="E209" s="61" t="s">
        <v>17</v>
      </c>
      <c r="F209" s="33" t="s">
        <v>16</v>
      </c>
      <c r="G209" s="130" t="s">
        <v>13</v>
      </c>
      <c r="H209" s="130" t="s">
        <v>0</v>
      </c>
      <c r="I209" s="90">
        <v>29</v>
      </c>
      <c r="J209" s="90">
        <v>1</v>
      </c>
      <c r="K209" s="90" t="s">
        <v>913</v>
      </c>
      <c r="L209" s="90" t="s">
        <v>913</v>
      </c>
      <c r="M209" s="90" t="s">
        <v>913</v>
      </c>
      <c r="N209" s="90">
        <v>27</v>
      </c>
      <c r="O209" s="90" t="s">
        <v>914</v>
      </c>
      <c r="Z209" s="90" t="str">
        <f t="shared" si="3"/>
        <v>Abs</v>
      </c>
      <c r="AA209" s="90">
        <f>VLOOKUP(Z209,[4]base!$Q$3:$Z$27,HLOOKUP(VLOOKUP($H209,[4]Film!$B$3:$V$29,21,FALSE),[4]base!$R$1:$Z$2,2,FALSE)+1,FALSE)</f>
        <v>0</v>
      </c>
    </row>
    <row r="210" spans="1:27" x14ac:dyDescent="0.3">
      <c r="B210" s="128"/>
      <c r="C210" s="61"/>
      <c r="D210" s="128"/>
      <c r="E210" s="128"/>
      <c r="F210" s="129"/>
      <c r="G210" s="129"/>
      <c r="H210" s="129"/>
      <c r="I210" s="61"/>
      <c r="J210" s="61"/>
    </row>
    <row r="213" spans="1:27" x14ac:dyDescent="0.3">
      <c r="K213" s="61"/>
      <c r="L213" s="61"/>
      <c r="M213" s="61"/>
      <c r="N213" s="61"/>
      <c r="O213" s="61"/>
      <c r="P213" s="61"/>
      <c r="Q213" s="61"/>
      <c r="R213" s="61"/>
      <c r="S213" s="61"/>
      <c r="T213" s="61"/>
      <c r="U213" s="61"/>
      <c r="V213" s="61"/>
      <c r="W213" s="61"/>
      <c r="X213" s="61"/>
      <c r="Y213" s="64"/>
      <c r="Z213" s="61"/>
      <c r="AA213" s="61"/>
    </row>
    <row r="214" spans="1:27" x14ac:dyDescent="0.3">
      <c r="B214" s="128"/>
      <c r="C214" s="61"/>
      <c r="D214" s="128"/>
      <c r="E214" s="128"/>
      <c r="F214" s="129"/>
      <c r="G214" s="129"/>
      <c r="H214" s="129"/>
      <c r="I214" s="61"/>
      <c r="J214" s="61"/>
      <c r="K214" s="61"/>
      <c r="L214" s="61"/>
      <c r="M214" s="61"/>
      <c r="N214" s="61"/>
      <c r="O214" s="61"/>
      <c r="P214" s="61"/>
      <c r="Q214" s="61"/>
      <c r="R214" s="61"/>
      <c r="S214" s="61"/>
      <c r="T214" s="61"/>
      <c r="U214" s="61"/>
      <c r="V214" s="61"/>
      <c r="W214" s="61"/>
      <c r="X214" s="61"/>
      <c r="Y214" s="64"/>
      <c r="Z214" s="61"/>
      <c r="AA214" s="61"/>
    </row>
    <row r="222" spans="1:27" x14ac:dyDescent="0.3">
      <c r="K222" s="61"/>
      <c r="L222" s="61"/>
      <c r="M222" s="61"/>
      <c r="N222" s="61"/>
      <c r="O222" s="61"/>
      <c r="P222" s="61"/>
      <c r="Q222" s="61"/>
      <c r="R222" s="61"/>
      <c r="S222" s="61"/>
      <c r="T222" s="61"/>
      <c r="U222" s="61"/>
      <c r="V222" s="61"/>
      <c r="W222" s="61"/>
      <c r="X222" s="61"/>
      <c r="Y222" s="64"/>
      <c r="Z222" s="61"/>
      <c r="AA222" s="61"/>
    </row>
    <row r="223" spans="1:27" x14ac:dyDescent="0.3">
      <c r="K223" s="61"/>
      <c r="L223" s="61"/>
      <c r="M223" s="61"/>
      <c r="N223" s="61"/>
      <c r="O223" s="61"/>
      <c r="P223" s="61"/>
      <c r="Q223" s="61"/>
      <c r="R223" s="61"/>
      <c r="S223" s="61"/>
      <c r="T223" s="61"/>
      <c r="U223" s="61"/>
      <c r="V223" s="61"/>
      <c r="W223" s="61"/>
      <c r="X223" s="61"/>
      <c r="Y223" s="64"/>
      <c r="Z223" s="61"/>
      <c r="AA223" s="61"/>
    </row>
    <row r="224" spans="1:27" x14ac:dyDescent="0.3">
      <c r="B224" s="128"/>
      <c r="C224" s="61"/>
      <c r="D224" s="128"/>
      <c r="E224" s="128"/>
      <c r="F224" s="129"/>
      <c r="G224" s="129"/>
      <c r="H224" s="129"/>
      <c r="I224" s="61"/>
      <c r="J224" s="61"/>
      <c r="K224" s="61"/>
      <c r="L224" s="61"/>
      <c r="M224" s="61"/>
      <c r="N224" s="61"/>
      <c r="O224" s="61"/>
      <c r="P224" s="61"/>
      <c r="Q224" s="61"/>
      <c r="R224" s="61"/>
      <c r="S224" s="61"/>
      <c r="T224" s="61"/>
      <c r="U224" s="61"/>
      <c r="V224" s="61"/>
      <c r="W224" s="61"/>
      <c r="X224" s="61"/>
      <c r="Y224" s="64"/>
      <c r="Z224" s="61"/>
      <c r="AA224" s="61"/>
    </row>
    <row r="225" spans="2:27" x14ac:dyDescent="0.3">
      <c r="B225" s="128"/>
      <c r="C225" s="61"/>
      <c r="D225" s="128"/>
      <c r="E225" s="128"/>
      <c r="F225" s="129"/>
      <c r="G225" s="129"/>
      <c r="H225" s="129"/>
      <c r="I225" s="61"/>
      <c r="J225" s="61"/>
    </row>
    <row r="226" spans="2:27" x14ac:dyDescent="0.3">
      <c r="B226" s="128"/>
      <c r="C226" s="61"/>
      <c r="D226" s="128"/>
      <c r="E226" s="128"/>
      <c r="F226" s="129"/>
      <c r="G226" s="129"/>
      <c r="H226" s="129"/>
      <c r="I226" s="61"/>
      <c r="J226" s="61"/>
    </row>
    <row r="230" spans="2:27" x14ac:dyDescent="0.3">
      <c r="B230" s="128"/>
      <c r="C230" s="61"/>
      <c r="D230" s="128"/>
      <c r="E230" s="128"/>
      <c r="F230" s="129"/>
      <c r="G230" s="129"/>
      <c r="H230" s="129"/>
      <c r="I230" s="61"/>
      <c r="J230" s="61"/>
      <c r="K230" s="61"/>
      <c r="L230" s="61"/>
      <c r="M230" s="61"/>
      <c r="N230" s="61"/>
      <c r="O230" s="61"/>
      <c r="P230" s="61"/>
      <c r="Q230" s="61"/>
      <c r="R230" s="61"/>
      <c r="S230" s="61"/>
      <c r="T230" s="61"/>
      <c r="U230" s="61"/>
      <c r="V230" s="61"/>
      <c r="W230" s="61"/>
      <c r="X230" s="61"/>
      <c r="Y230" s="64"/>
      <c r="Z230" s="61"/>
      <c r="AA230" s="61"/>
    </row>
    <row r="231" spans="2:27" x14ac:dyDescent="0.3">
      <c r="B231" s="128"/>
      <c r="C231" s="61"/>
      <c r="D231" s="128"/>
      <c r="E231" s="128"/>
      <c r="F231" s="129"/>
      <c r="G231" s="129"/>
      <c r="H231" s="135"/>
      <c r="I231" s="61"/>
      <c r="J231" s="61"/>
      <c r="K231" s="61"/>
      <c r="L231" s="61"/>
      <c r="M231" s="61"/>
      <c r="N231" s="61"/>
      <c r="O231" s="61"/>
      <c r="P231" s="61"/>
      <c r="Q231" s="61"/>
      <c r="R231" s="61"/>
      <c r="S231" s="61"/>
      <c r="T231" s="61"/>
      <c r="U231" s="61"/>
      <c r="V231" s="61"/>
      <c r="W231" s="61"/>
      <c r="X231" s="61"/>
      <c r="Y231" s="64"/>
      <c r="Z231" s="61"/>
      <c r="AA231" s="61"/>
    </row>
    <row r="232" spans="2:27" x14ac:dyDescent="0.3">
      <c r="K232" s="61"/>
      <c r="L232" s="61"/>
      <c r="M232" s="61"/>
      <c r="N232" s="61"/>
      <c r="O232" s="61"/>
      <c r="P232" s="61"/>
      <c r="Q232" s="61"/>
      <c r="R232" s="61"/>
      <c r="S232" s="61"/>
      <c r="T232" s="61"/>
      <c r="U232" s="61"/>
      <c r="V232" s="61"/>
      <c r="W232" s="61"/>
      <c r="X232" s="61"/>
      <c r="Y232" s="64"/>
      <c r="Z232" s="61"/>
      <c r="AA232" s="61"/>
    </row>
    <row r="233" spans="2:27" x14ac:dyDescent="0.3">
      <c r="B233" s="128"/>
      <c r="C233" s="61"/>
      <c r="D233" s="128"/>
      <c r="E233" s="128"/>
      <c r="F233" s="129"/>
      <c r="G233" s="129"/>
      <c r="H233" s="129"/>
      <c r="I233" s="61"/>
      <c r="J233" s="61"/>
    </row>
    <row r="234" spans="2:27" x14ac:dyDescent="0.3">
      <c r="B234" s="128"/>
      <c r="C234" s="61"/>
      <c r="D234" s="128"/>
      <c r="E234" s="128"/>
      <c r="F234" s="129"/>
      <c r="G234" s="129"/>
      <c r="H234" s="129"/>
      <c r="I234" s="61"/>
      <c r="J234" s="61"/>
      <c r="K234" s="61"/>
      <c r="L234" s="61"/>
      <c r="M234" s="61"/>
      <c r="N234" s="61"/>
      <c r="O234" s="61"/>
      <c r="P234" s="61"/>
      <c r="Q234" s="61"/>
      <c r="R234" s="61"/>
      <c r="S234" s="61"/>
      <c r="T234" s="61"/>
      <c r="U234" s="61"/>
      <c r="V234" s="61"/>
      <c r="W234" s="61"/>
      <c r="X234" s="61"/>
      <c r="Y234" s="64"/>
      <c r="Z234" s="61"/>
      <c r="AA234" s="61"/>
    </row>
    <row r="235" spans="2:27" x14ac:dyDescent="0.3">
      <c r="B235" s="128"/>
      <c r="C235" s="61"/>
      <c r="D235" s="128"/>
      <c r="E235" s="128"/>
      <c r="F235" s="129"/>
      <c r="G235" s="129"/>
      <c r="H235" s="129"/>
      <c r="I235" s="61"/>
      <c r="J235" s="61"/>
      <c r="K235" s="61"/>
      <c r="L235" s="61"/>
      <c r="M235" s="61"/>
      <c r="N235" s="61"/>
      <c r="O235" s="61"/>
      <c r="P235" s="61"/>
      <c r="Q235" s="61"/>
      <c r="R235" s="61"/>
      <c r="S235" s="61"/>
      <c r="T235" s="61"/>
      <c r="U235" s="61"/>
      <c r="V235" s="61"/>
      <c r="W235" s="61"/>
      <c r="X235" s="61"/>
      <c r="Y235" s="64"/>
      <c r="Z235" s="61"/>
      <c r="AA235" s="61"/>
    </row>
    <row r="237" spans="2:27" x14ac:dyDescent="0.3">
      <c r="K237" s="61"/>
      <c r="L237" s="61"/>
      <c r="M237" s="61"/>
      <c r="N237" s="61"/>
      <c r="O237" s="61"/>
      <c r="P237" s="61"/>
      <c r="Q237" s="61"/>
      <c r="R237" s="61"/>
      <c r="S237" s="61"/>
      <c r="T237" s="61"/>
      <c r="U237" s="61"/>
      <c r="V237" s="61"/>
      <c r="W237" s="61"/>
      <c r="X237" s="61"/>
      <c r="Y237" s="64"/>
      <c r="Z237" s="61"/>
      <c r="AA237" s="61"/>
    </row>
    <row r="238" spans="2:27" x14ac:dyDescent="0.3">
      <c r="B238" s="128"/>
      <c r="C238" s="61"/>
      <c r="D238" s="128"/>
      <c r="E238" s="128"/>
      <c r="F238" s="129"/>
      <c r="G238" s="129"/>
      <c r="H238" s="129"/>
      <c r="I238" s="61"/>
      <c r="J238" s="61"/>
    </row>
    <row r="239" spans="2:27" x14ac:dyDescent="0.3">
      <c r="B239" s="128"/>
      <c r="C239" s="61"/>
      <c r="D239" s="128"/>
      <c r="E239" s="128"/>
      <c r="F239" s="129"/>
      <c r="G239" s="129"/>
      <c r="H239" s="129"/>
      <c r="I239" s="61"/>
      <c r="J239" s="61"/>
      <c r="K239" s="61"/>
      <c r="L239" s="61"/>
      <c r="M239" s="61"/>
      <c r="N239" s="61"/>
      <c r="O239" s="61"/>
      <c r="P239" s="61"/>
      <c r="Q239" s="61"/>
      <c r="R239" s="61"/>
      <c r="S239" s="61"/>
      <c r="T239" s="61"/>
      <c r="U239" s="61"/>
      <c r="V239" s="61"/>
      <c r="W239" s="61"/>
      <c r="X239" s="61"/>
      <c r="Y239" s="64"/>
      <c r="Z239" s="61"/>
      <c r="AA239" s="61"/>
    </row>
    <row r="241" spans="2:27" x14ac:dyDescent="0.3">
      <c r="B241" s="128"/>
      <c r="C241" s="61"/>
      <c r="D241" s="128"/>
      <c r="E241" s="128"/>
      <c r="F241" s="129"/>
      <c r="G241" s="129"/>
      <c r="H241" s="129"/>
      <c r="I241" s="61"/>
      <c r="J241" s="61"/>
      <c r="K241" s="61"/>
      <c r="L241" s="61"/>
      <c r="M241" s="61"/>
      <c r="N241" s="61"/>
      <c r="O241" s="61"/>
      <c r="P241" s="61"/>
      <c r="Q241" s="61"/>
      <c r="R241" s="61"/>
      <c r="S241" s="61"/>
      <c r="T241" s="61"/>
      <c r="U241" s="61"/>
      <c r="V241" s="61"/>
      <c r="W241" s="61"/>
      <c r="X241" s="61"/>
      <c r="Y241" s="64"/>
      <c r="Z241" s="61"/>
      <c r="AA241" s="61"/>
    </row>
    <row r="246" spans="2:27" x14ac:dyDescent="0.3">
      <c r="B246" s="128"/>
      <c r="C246" s="61"/>
      <c r="D246" s="128"/>
      <c r="E246" s="128"/>
      <c r="F246" s="129"/>
      <c r="G246" s="129"/>
      <c r="H246" s="129"/>
      <c r="I246" s="61"/>
      <c r="J246" s="61"/>
    </row>
    <row r="247" spans="2:27" x14ac:dyDescent="0.3">
      <c r="K247" s="61"/>
      <c r="L247" s="61"/>
      <c r="M247" s="61"/>
      <c r="N247" s="61"/>
      <c r="O247" s="61"/>
      <c r="P247" s="61"/>
      <c r="Q247" s="61"/>
      <c r="R247" s="61"/>
      <c r="S247" s="61"/>
      <c r="T247" s="61"/>
      <c r="U247" s="61"/>
      <c r="V247" s="61"/>
      <c r="W247" s="61"/>
      <c r="X247" s="61"/>
      <c r="Y247" s="64"/>
      <c r="Z247" s="61"/>
      <c r="AA247" s="61"/>
    </row>
    <row r="249" spans="2:27" x14ac:dyDescent="0.3">
      <c r="B249" s="128"/>
      <c r="C249" s="61"/>
      <c r="D249" s="128"/>
      <c r="E249" s="128"/>
      <c r="F249" s="129"/>
      <c r="G249" s="129"/>
      <c r="H249" s="129"/>
      <c r="I249" s="61"/>
      <c r="J249" s="61"/>
    </row>
    <row r="250" spans="2:27" x14ac:dyDescent="0.3">
      <c r="K250" s="61"/>
      <c r="L250" s="61"/>
      <c r="M250" s="61"/>
      <c r="N250" s="61"/>
      <c r="O250" s="61"/>
      <c r="P250" s="61"/>
      <c r="Q250" s="61"/>
      <c r="R250" s="61"/>
      <c r="S250" s="61"/>
      <c r="T250" s="61"/>
      <c r="U250" s="61"/>
      <c r="V250" s="61"/>
      <c r="W250" s="61"/>
      <c r="X250" s="61"/>
      <c r="Y250" s="64"/>
      <c r="Z250" s="61"/>
      <c r="AA250" s="61"/>
    </row>
    <row r="252" spans="2:27" x14ac:dyDescent="0.3">
      <c r="B252" s="128"/>
      <c r="C252" s="61"/>
      <c r="D252" s="128"/>
      <c r="E252" s="128"/>
      <c r="F252" s="129"/>
      <c r="G252" s="129"/>
      <c r="H252" s="129"/>
      <c r="I252" s="61"/>
      <c r="J252" s="61"/>
    </row>
    <row r="255" spans="2:27" x14ac:dyDescent="0.3">
      <c r="B255" s="128"/>
      <c r="C255" s="61"/>
      <c r="D255" s="128"/>
      <c r="E255" s="128"/>
      <c r="F255" s="129"/>
      <c r="G255" s="129"/>
      <c r="H255" s="129"/>
      <c r="I255" s="61"/>
      <c r="J255" s="61"/>
    </row>
    <row r="256" spans="2:27" x14ac:dyDescent="0.3">
      <c r="K256" s="61"/>
      <c r="L256" s="61"/>
      <c r="M256" s="61"/>
      <c r="N256" s="61"/>
      <c r="O256" s="61"/>
      <c r="P256" s="61"/>
      <c r="Q256" s="61"/>
      <c r="R256" s="61"/>
      <c r="S256" s="61"/>
      <c r="T256" s="61"/>
      <c r="U256" s="61"/>
      <c r="V256" s="61"/>
      <c r="W256" s="61"/>
      <c r="X256" s="61"/>
      <c r="Y256" s="64"/>
      <c r="Z256" s="61"/>
      <c r="AA256" s="61"/>
    </row>
    <row r="257" spans="2:27" x14ac:dyDescent="0.3">
      <c r="K257" s="61"/>
      <c r="L257" s="61"/>
      <c r="M257" s="61"/>
      <c r="N257" s="61"/>
      <c r="O257" s="61"/>
      <c r="P257" s="61"/>
      <c r="Q257" s="61"/>
      <c r="R257" s="61"/>
      <c r="S257" s="61"/>
      <c r="T257" s="61"/>
      <c r="U257" s="61"/>
      <c r="V257" s="61"/>
      <c r="W257" s="61"/>
      <c r="X257" s="61"/>
      <c r="Y257" s="64"/>
      <c r="Z257" s="61"/>
      <c r="AA257" s="61"/>
    </row>
    <row r="259" spans="2:27" x14ac:dyDescent="0.3">
      <c r="B259" s="128"/>
      <c r="C259" s="61"/>
      <c r="D259" s="128"/>
      <c r="E259" s="128"/>
      <c r="F259" s="129"/>
      <c r="G259" s="129"/>
      <c r="H259" s="129"/>
      <c r="I259" s="61"/>
      <c r="J259" s="61"/>
    </row>
    <row r="260" spans="2:27" x14ac:dyDescent="0.3">
      <c r="K260" s="61"/>
      <c r="L260" s="61"/>
      <c r="M260" s="61"/>
      <c r="N260" s="61"/>
      <c r="O260" s="61"/>
      <c r="P260" s="61"/>
      <c r="Q260" s="61"/>
      <c r="R260" s="61"/>
      <c r="S260" s="61"/>
      <c r="T260" s="61"/>
      <c r="U260" s="61"/>
      <c r="V260" s="61"/>
      <c r="W260" s="61"/>
      <c r="X260" s="61"/>
      <c r="Y260" s="64"/>
      <c r="Z260" s="61"/>
      <c r="AA260" s="61"/>
    </row>
    <row r="265" spans="2:27" x14ac:dyDescent="0.3">
      <c r="B265" s="128"/>
      <c r="C265" s="61"/>
      <c r="D265" s="128"/>
      <c r="E265" s="128"/>
      <c r="F265" s="129"/>
      <c r="G265" s="129"/>
      <c r="H265" s="129"/>
      <c r="I265" s="61"/>
      <c r="J265" s="61"/>
    </row>
    <row r="266" spans="2:27" x14ac:dyDescent="0.3">
      <c r="K266" s="61"/>
      <c r="L266" s="61"/>
      <c r="M266" s="61"/>
      <c r="N266" s="61"/>
      <c r="O266" s="61"/>
      <c r="P266" s="61"/>
      <c r="Q266" s="61"/>
      <c r="R266" s="61"/>
      <c r="S266" s="61"/>
      <c r="T266" s="61"/>
      <c r="U266" s="61"/>
      <c r="V266" s="61"/>
      <c r="W266" s="61"/>
      <c r="X266" s="61"/>
      <c r="Y266" s="64"/>
      <c r="Z266" s="61"/>
      <c r="AA266" s="61"/>
    </row>
    <row r="267" spans="2:27" x14ac:dyDescent="0.3">
      <c r="B267" s="128"/>
      <c r="C267" s="61"/>
      <c r="D267" s="128"/>
      <c r="E267" s="128"/>
      <c r="F267" s="129"/>
      <c r="G267" s="129"/>
      <c r="H267" s="129"/>
      <c r="I267" s="61"/>
      <c r="J267" s="61"/>
      <c r="K267" s="61"/>
      <c r="L267" s="61"/>
      <c r="M267" s="61"/>
      <c r="N267" s="61"/>
      <c r="O267" s="61"/>
      <c r="P267" s="61"/>
      <c r="Q267" s="61"/>
      <c r="R267" s="61"/>
      <c r="S267" s="61"/>
      <c r="T267" s="61"/>
      <c r="U267" s="61"/>
      <c r="V267" s="61"/>
      <c r="W267" s="61"/>
      <c r="X267" s="61"/>
      <c r="Y267" s="64"/>
      <c r="Z267" s="61"/>
      <c r="AA267" s="61"/>
    </row>
    <row r="268" spans="2:27" x14ac:dyDescent="0.3">
      <c r="K268" s="61"/>
      <c r="L268" s="61"/>
      <c r="M268" s="61"/>
      <c r="N268" s="61"/>
      <c r="O268" s="61"/>
      <c r="P268" s="61"/>
      <c r="Q268" s="61"/>
      <c r="R268" s="61"/>
      <c r="S268" s="61"/>
      <c r="T268" s="61"/>
      <c r="U268" s="61"/>
      <c r="V268" s="61"/>
      <c r="W268" s="61"/>
      <c r="X268" s="61"/>
      <c r="Y268" s="64"/>
      <c r="Z268" s="61"/>
      <c r="AA268" s="61"/>
    </row>
    <row r="269" spans="2:27" x14ac:dyDescent="0.3">
      <c r="B269" s="128"/>
      <c r="C269" s="61"/>
      <c r="D269" s="128"/>
      <c r="E269" s="128"/>
      <c r="F269" s="129"/>
      <c r="G269" s="129"/>
      <c r="H269" s="129"/>
      <c r="I269" s="61"/>
      <c r="J269" s="61"/>
    </row>
  </sheetData>
  <autoFilter ref="A1:AA269" xr:uid="{00000000-0001-0000-0000-000000000000}">
    <sortState xmlns:xlrd2="http://schemas.microsoft.com/office/spreadsheetml/2017/richdata2" ref="A2:AA269">
      <sortCondition ref="H1:H269"/>
    </sortState>
  </autoFilter>
  <pageMargins left="0.70866141732283472" right="0.70866141732283472" top="0.74803149606299213" bottom="0.74803149606299213" header="0.31496062992125984" footer="0.31496062992125984"/>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Classement général</vt:lpstr>
      <vt:lpstr>Les Clayes</vt:lpstr>
      <vt:lpstr>'Classement général'!ADHERENTS</vt:lpstr>
      <vt:lpstr>'Classement général'!Impression_des_titres</vt:lpstr>
      <vt:lpstr>'Classement général'!Zone_d_impression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MANTION</dc:creator>
  <cp:lastModifiedBy>Philippe MANTION</cp:lastModifiedBy>
  <dcterms:created xsi:type="dcterms:W3CDTF">2023-04-08T17:51:32Z</dcterms:created>
  <dcterms:modified xsi:type="dcterms:W3CDTF">2023-04-08T19:32:05Z</dcterms:modified>
</cp:coreProperties>
</file>